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harpj\Documents\1Masters\¬Publication\Con Sci and Pract\Round 1\"/>
    </mc:Choice>
  </mc:AlternateContent>
  <xr:revisionPtr revIDLastSave="0" documentId="13_ncr:1_{E422B74E-CF48-466F-A8A5-8D043C2EFDD6}" xr6:coauthVersionLast="47" xr6:coauthVersionMax="47" xr10:uidLastSave="{00000000-0000-0000-0000-000000000000}"/>
  <bookViews>
    <workbookView xWindow="-110" yWindow="-110" windowWidth="19420" windowHeight="10420" xr2:uid="{F1F4F544-F2D4-4AB3-A8CB-8678F06C314B}"/>
  </bookViews>
  <sheets>
    <sheet name="Trait Criteria" sheetId="13" r:id="rId1"/>
    <sheet name="Data" sheetId="12" r:id="rId2"/>
    <sheet name="References" sheetId="16" r:id="rId3"/>
  </sheets>
  <definedNames>
    <definedName name="OLE_LINK1" localSheetId="0">'Trait Criteria'!$A$3</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W4" i="12" l="1"/>
  <c r="W5" i="12"/>
  <c r="W6" i="12"/>
  <c r="W7" i="12"/>
  <c r="W8" i="12"/>
  <c r="W9" i="12"/>
  <c r="W10" i="12"/>
  <c r="W11" i="12"/>
  <c r="W12" i="12"/>
  <c r="W13" i="12"/>
  <c r="W14" i="12"/>
  <c r="W15" i="12"/>
  <c r="W16" i="12"/>
  <c r="W17" i="12"/>
  <c r="W18" i="12"/>
  <c r="W19" i="12"/>
  <c r="W20" i="12"/>
  <c r="W3" i="12"/>
  <c r="U4" i="12"/>
  <c r="U5" i="12"/>
  <c r="U6" i="12"/>
  <c r="U7" i="12"/>
  <c r="U8" i="12"/>
  <c r="U9" i="12"/>
  <c r="U10" i="12"/>
  <c r="U11" i="12"/>
  <c r="U12" i="12"/>
  <c r="U13" i="12"/>
  <c r="U14" i="12"/>
  <c r="U15" i="12"/>
  <c r="U16" i="12"/>
  <c r="U17" i="12"/>
  <c r="U18" i="12"/>
  <c r="U19" i="12"/>
  <c r="U20" i="12"/>
  <c r="U3" i="12"/>
  <c r="BS22" i="12" l="1"/>
  <c r="BS21" i="12" s="1"/>
  <c r="BV22" i="12"/>
  <c r="BV21" i="12" s="1"/>
  <c r="BR22" i="12"/>
  <c r="BR21" i="12" s="1"/>
  <c r="BQ22" i="12"/>
  <c r="BQ21" i="12" s="1"/>
  <c r="BK22" i="12"/>
  <c r="BG22" i="12" l="1"/>
  <c r="BE22" i="12"/>
  <c r="AT22" i="12"/>
  <c r="BA22" i="12"/>
  <c r="AG22" i="12"/>
  <c r="AJ22" i="12"/>
  <c r="AD22" i="12"/>
  <c r="AD21" i="12" s="1"/>
  <c r="AA22" i="12" l="1"/>
  <c r="V22" i="12"/>
  <c r="V21" i="12" s="1"/>
  <c r="X22" i="12"/>
  <c r="X21" i="12" s="1"/>
  <c r="Q22" i="12"/>
  <c r="H22" i="12"/>
  <c r="BE21" i="12"/>
  <c r="Q21" i="12" l="1"/>
  <c r="H21" i="12"/>
  <c r="P22" i="12"/>
  <c r="P21" i="12" s="1"/>
  <c r="AP3" i="12"/>
  <c r="AQ3" i="12" s="1"/>
  <c r="BJ3" i="12"/>
  <c r="AP4" i="12"/>
  <c r="AQ4" i="12" s="1"/>
  <c r="AP5" i="12"/>
  <c r="AQ5" i="12" s="1"/>
  <c r="AP6" i="12"/>
  <c r="AQ6" i="12" s="1"/>
  <c r="AP7" i="12"/>
  <c r="AQ7" i="12" s="1"/>
  <c r="AP8" i="12"/>
  <c r="AQ8" i="12" s="1"/>
  <c r="AP9" i="12"/>
  <c r="AQ9" i="12" s="1"/>
  <c r="AP10" i="12"/>
  <c r="AQ10" i="12" s="1"/>
  <c r="AP11" i="12"/>
  <c r="AQ11" i="12" s="1"/>
  <c r="AP12" i="12"/>
  <c r="AQ12" i="12" s="1"/>
  <c r="AP13" i="12"/>
  <c r="AQ13" i="12" s="1"/>
  <c r="AP14" i="12"/>
  <c r="AQ14" i="12" s="1"/>
  <c r="AP15" i="12"/>
  <c r="AQ15" i="12" s="1"/>
  <c r="AP16" i="12"/>
  <c r="AQ16" i="12" s="1"/>
  <c r="BJ16" i="12"/>
  <c r="AP17" i="12"/>
  <c r="AQ17" i="12" s="1"/>
  <c r="AP18" i="12"/>
  <c r="AQ18" i="12" s="1"/>
  <c r="AP19" i="12"/>
  <c r="AQ19" i="12" s="1"/>
  <c r="AP20" i="12"/>
  <c r="AQ20" i="12" s="1"/>
  <c r="CF22" i="12"/>
  <c r="CF21" i="12" s="1"/>
  <c r="AA21" i="12"/>
  <c r="AG21" i="12"/>
  <c r="AJ21" i="12"/>
  <c r="AK22" i="12"/>
  <c r="AK21" i="12" s="1"/>
  <c r="AM22" i="12"/>
  <c r="AM21" i="12" s="1"/>
  <c r="AN22" i="12"/>
  <c r="AN21" i="12" s="1"/>
  <c r="AT21" i="12"/>
  <c r="AX22" i="12"/>
  <c r="AX21" i="12" s="1"/>
  <c r="BA21" i="12"/>
  <c r="CI22" i="12"/>
  <c r="CI21" i="12" s="1"/>
  <c r="BG21" i="12"/>
  <c r="BK21" i="12"/>
  <c r="T22" i="12" l="1"/>
  <c r="T21" i="12" s="1"/>
  <c r="AP22" i="12"/>
  <c r="AQ22"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A1" authorId="0" shapeId="0" xr:uid="{4F209C53-BF96-4392-B402-C0BA33952904}">
      <text>
        <r>
          <rPr>
            <sz val="11"/>
            <color theme="1"/>
            <rFont val="Arial"/>
            <family val="2"/>
          </rPr>
          <t>======
ID#AAAAEDMXjPo
John Measey    (2019-12-11 13:13:42)
There is the potential that species that rely on temporary water (micro frog, cape platanna, flat caco) in lowland areas might have their breeding times greatly shortened if there is insufficient cloud cover that would dry temporary shallow water areas (i.e. no change in precipitation but a reduction in breeding period through lack of water.</t>
        </r>
      </text>
    </comment>
    <comment ref="AW1" authorId="0" shapeId="0" xr:uid="{1765254F-EDE8-4AE4-9979-4CED0F6908EA}">
      <text>
        <r>
          <rPr>
            <sz val="11"/>
            <color theme="1"/>
            <rFont val="Arial"/>
            <family val="2"/>
          </rPr>
          <t>======
ID#AAAAEDMXjQY
John Measey    (2019-12-11 13:13:42)
this is very similar to previous 2
------
ID#AAAAEDghs6M
Andrew Turner    (2019-12-12 07:51:09)
I would also say that we have very little good data on this trait and most sp should probably listed as Unknown.</t>
        </r>
      </text>
    </comment>
    <comment ref="AX9" authorId="0" shapeId="0" xr:uid="{140F2773-84AE-4BB2-A1FF-D054C050E357}">
      <text>
        <r>
          <rPr>
            <sz val="11"/>
            <color theme="1"/>
            <rFont val="Arial"/>
            <family val="2"/>
          </rPr>
          <t>======
ID#AAAAEDMXjQI
John Measey    (2019-12-11 13:13:42)
actually No. There can be a second or even third breeding time</t>
        </r>
      </text>
    </comment>
    <comment ref="X10" authorId="0" shapeId="0" xr:uid="{D504CEF9-285C-41E0-B896-8CC55A550ABA}">
      <text>
        <r>
          <rPr>
            <sz val="11"/>
            <color theme="1"/>
            <rFont val="Arial"/>
            <family val="2"/>
          </rPr>
          <t>======
ID#AAAAEDMXjPs
John Measey    (2019-12-11 13:13:42)
I think this is going to be low or medium. They are in forests that don't burn. There may be some fallout from frequent fynbos fires, but minimal.
------
ID#AAAAEDghs1o
Andrew Turner    (2019-12-12 07:39:57)
I agree with John - low.</t>
        </r>
      </text>
    </comment>
    <comment ref="AX12" authorId="0" shapeId="0" xr:uid="{45CB9508-9091-4142-871C-F6FD9CCE8BE5}">
      <text>
        <r>
          <rPr>
            <sz val="11"/>
            <color theme="1"/>
            <rFont val="Arial"/>
            <family val="2"/>
          </rPr>
          <t>======
ID#AAAAEDMXjPw
John Measey    (2019-12-11 13:13:42)
actually No. There can be a second or even third breeding time</t>
        </r>
      </text>
    </comment>
    <comment ref="AG15" authorId="0" shapeId="0" xr:uid="{201B85AC-72A4-4F31-8D63-C8DB590E6065}">
      <text>
        <r>
          <rPr>
            <sz val="11"/>
            <color theme="1"/>
            <rFont val="Arial"/>
            <family val="2"/>
          </rPr>
          <t>======
ID#AAAAEDMXjPg
John Measey    (2019-12-11 13:13:42)
I'd say potentially 'no' for this. It's a very flexible species that is highly adaptive.</t>
        </r>
      </text>
    </comment>
    <comment ref="AR15" authorId="0" shapeId="0" xr:uid="{F5A8935E-2B45-4AE3-B2F7-28904FD4EF06}">
      <text>
        <r>
          <rPr>
            <sz val="11"/>
            <color theme="1"/>
            <rFont val="Arial"/>
            <family val="2"/>
          </rPr>
          <t>======
ID#AAAAEDMXjQk
John Measey    (2019-12-11 13:13:42)
are you sure this goes outside of SA - if yes, then not by much.</t>
        </r>
      </text>
    </comment>
    <comment ref="AT16" authorId="0" shapeId="0" xr:uid="{DC8B9212-BD05-4226-BA6E-03101EC99A13}">
      <text>
        <r>
          <rPr>
            <sz val="11"/>
            <color theme="1"/>
            <rFont val="Arial"/>
            <family val="2"/>
          </rPr>
          <t>======
ID#AAAAEDghs5o
Andrew Turner    (2019-12-12 07:49:44)
Can be somewhat opportunistic</t>
        </r>
      </text>
    </comment>
    <comment ref="X18" authorId="0" shapeId="0" xr:uid="{6ACDCCED-CCCB-4D33-BB70-4149CB109240}">
      <text>
        <r>
          <rPr>
            <sz val="11"/>
            <color theme="1"/>
            <rFont val="Arial"/>
            <family val="2"/>
          </rPr>
          <t>======
ID#AAAAEDghs2s
Andrew Turner    (2019-12-12 07:41:48)
Not sure about this. It depends on how and where they aestivate. Unknown.</t>
        </r>
      </text>
    </comment>
    <comment ref="AG19" authorId="0" shapeId="0" xr:uid="{77AB5719-5508-41EB-8E0C-B111ACD4E152}">
      <text>
        <r>
          <rPr>
            <sz val="11"/>
            <color theme="1"/>
            <rFont val="Arial"/>
            <family val="2"/>
          </rPr>
          <t>======
ID#AAAAEDMXjP8
John Measey    (2019-12-11 13:13:42)
I'd say potentially 'no' for this. It's a very flexible species that is highly adaptive.</t>
        </r>
      </text>
    </comment>
    <comment ref="X20" authorId="0" shapeId="0" xr:uid="{6DC851B5-DC15-401D-AE2D-D7FF406CDD0C}">
      <text>
        <r>
          <rPr>
            <sz val="11"/>
            <color theme="1"/>
            <rFont val="Arial"/>
            <family val="2"/>
          </rPr>
          <t>======
ID#AAAAEDghs24
Andrew Turner    (2019-12-12 07:42:18)
ot sure about this. It depends on how and where they aestivate. Unknown.
------
ID#AAAAEDghs5E
Andrew Turner    (2019-12-12 07:43:13)
Relative to effect of fire that is.</t>
        </r>
      </text>
    </comment>
    <comment ref="AH20" authorId="0" shapeId="0" xr:uid="{6D38A497-FCEC-4F20-A09F-58A70D9903A8}">
      <text>
        <r>
          <rPr>
            <sz val="11"/>
            <color theme="1"/>
            <rFont val="Arial"/>
            <family val="2"/>
          </rPr>
          <t>Visser 1979 10.1080/04416651.1979.9651003
======</t>
        </r>
      </text>
    </comment>
    <comment ref="AX20" authorId="0" shapeId="0" xr:uid="{5A9159A3-DF36-43D5-AB4E-407334C729BD}">
      <text>
        <r>
          <rPr>
            <sz val="11"/>
            <color theme="1"/>
            <rFont val="Arial"/>
            <family val="2"/>
          </rPr>
          <t>======
ID#AAAAEDMXjQQ
John Measey    (2019-12-11 13:13:42)
again - check with Atherton, but I think this can be on several occassions</t>
        </r>
      </text>
    </comment>
  </commentList>
</comments>
</file>

<file path=xl/sharedStrings.xml><?xml version="1.0" encoding="utf-8"?>
<sst xmlns="http://schemas.openxmlformats.org/spreadsheetml/2006/main" count="1475" uniqueCount="641">
  <si>
    <t>AS6: Intolerant of changes to fire regime</t>
  </si>
  <si>
    <t>AS4: Narrow temperature tolerance (adults)</t>
  </si>
  <si>
    <t>Low</t>
  </si>
  <si>
    <t xml:space="preserve">AS3: High elevation specialist </t>
  </si>
  <si>
    <t>AS2: Microhabitat specialisation</t>
  </si>
  <si>
    <t>AS1: Habitat specialisation</t>
  </si>
  <si>
    <t>Microbatrachella capensis</t>
  </si>
  <si>
    <t>Xenopus laevis</t>
  </si>
  <si>
    <t>Xenopus gilli</t>
  </si>
  <si>
    <t>Vandijkophrynus angusticeps</t>
  </si>
  <si>
    <t>Tomopterna delalandii</t>
  </si>
  <si>
    <t>Strongylopus grayii</t>
  </si>
  <si>
    <t>Strongylopus bonaespei</t>
  </si>
  <si>
    <t>Semnodactylus wealii</t>
  </si>
  <si>
    <t>Sclerophrys pantherina</t>
  </si>
  <si>
    <t>Hyperolius horstockii</t>
  </si>
  <si>
    <t>Heleophryne rosei</t>
  </si>
  <si>
    <t>Capensibufo rosei</t>
  </si>
  <si>
    <t>Cacosternum platys</t>
  </si>
  <si>
    <t>Breviceps rosei</t>
  </si>
  <si>
    <t>Breviceps montanus</t>
  </si>
  <si>
    <t>Breviceps gibbosus</t>
  </si>
  <si>
    <t>Arthroleptella lightfooti</t>
  </si>
  <si>
    <t>Amietia fuscigula</t>
  </si>
  <si>
    <t>High</t>
  </si>
  <si>
    <t>Unknown</t>
  </si>
  <si>
    <t>Sensitivity</t>
  </si>
  <si>
    <t>AL1: Dispersal limited by physical barriers</t>
  </si>
  <si>
    <t>AL2: No commensalism with humans</t>
  </si>
  <si>
    <t>AL4: Long generation time</t>
  </si>
  <si>
    <t>AL3a: Low microevolutionary potential</t>
  </si>
  <si>
    <t>Ordinal</t>
  </si>
  <si>
    <t>Proportion of species with trait information</t>
  </si>
  <si>
    <t>de Villiers 2004</t>
  </si>
  <si>
    <t>Unspecified, duration believed to be dependent on tadpole population density, food and water availability, and temperature.</t>
  </si>
  <si>
    <t>Yes, severely</t>
  </si>
  <si>
    <t>Two evolutionary significant units - 1.Kenilworth, Grootwitvlei, and Lamloch/Kleinmond and 2. Hagelkraal, Buffeljacht, and Ratelrivier. No gene flow between units. Kenilworth isolated by geographic and anthropogenic barriers.</t>
  </si>
  <si>
    <t>No</t>
  </si>
  <si>
    <t>IUCN SIS 2016</t>
  </si>
  <si>
    <t>Low, extremely small body size, tiny AOO, and not associated with flowing water sources</t>
  </si>
  <si>
    <t>Yes</t>
  </si>
  <si>
    <t xml:space="preserve">Yes, calling occurs in high densities (hundreds) </t>
  </si>
  <si>
    <t>Low, requires seasonal rains to create breeding habitat but believed to capable of several breeding attempts</t>
  </si>
  <si>
    <t>Endemic to CFK</t>
  </si>
  <si>
    <t xml:space="preserve">10-80m </t>
  </si>
  <si>
    <t>de Villiers 2004, Baard 1989, Visser 1979</t>
  </si>
  <si>
    <t>Yes, emerge from aestivation with the onset of winter rains. Begin breeding when rains have filled its seasonal wetland habitat.</t>
  </si>
  <si>
    <t>Rose 1929, de Villier 2004, Measey 2011</t>
  </si>
  <si>
    <t>Yes, when wetland habitat starts to dry up, bury themselves and aestivate through the dry season.</t>
  </si>
  <si>
    <t>N</t>
  </si>
  <si>
    <t>Y</t>
  </si>
  <si>
    <t>Micro frog</t>
  </si>
  <si>
    <t>Pyxicephalidae</t>
  </si>
  <si>
    <t>Tinsley et al 1996, Measey 2004</t>
  </si>
  <si>
    <t>2 + months depending on temp and food abundance</t>
  </si>
  <si>
    <t>De Busschere et al 2016, Furman et al 2017</t>
  </si>
  <si>
    <t>Oliveira et al 2017</t>
  </si>
  <si>
    <t>&gt;1</t>
  </si>
  <si>
    <t>11000 (2500-17500)</t>
  </si>
  <si>
    <t>Measey et al 2012, De Villiers and Measey 2017</t>
  </si>
  <si>
    <t>Ringeis et al 2017 * can lay in permanent dams</t>
  </si>
  <si>
    <t>Kalk 1960, Hey 1949, Ringeis et al 2017</t>
  </si>
  <si>
    <t>no</t>
  </si>
  <si>
    <t>Low, capable of multiple cluthes</t>
  </si>
  <si>
    <t>Multinational</t>
  </si>
  <si>
    <t xml:space="preserve">0-3000m </t>
  </si>
  <si>
    <t>Kruger et al 2019</t>
  </si>
  <si>
    <t>Mid-water suspension feeder</t>
  </si>
  <si>
    <t>Vogt et al 2017, Measey 1998, Courant et al 2017, Measey 2006</t>
  </si>
  <si>
    <t>No, large variety of prey taxa including terrestrial prey</t>
  </si>
  <si>
    <t>Berk 1938, Kalk 1960, Measey 2004, Measey pers.comms</t>
  </si>
  <si>
    <t>No, heavy rains lead to movement to breeding sites + breeding begins at the onset of rains - but highly adaptabel and flexible species</t>
  </si>
  <si>
    <t>Alexander and Bellerby 1938, Balinsky et al 1968, Measey 2004; Measey 2016 - PeerJ paper about overland movement, also shows seasonal activity</t>
  </si>
  <si>
    <t>Yes, aestivate in mud when pans and vleis dry up</t>
  </si>
  <si>
    <t>Jokumsen and Weber 1980 * high tolerance of anoxic conditions</t>
  </si>
  <si>
    <t>Common Platanna</t>
  </si>
  <si>
    <t>Pipidae</t>
  </si>
  <si>
    <t>Rau 1978</t>
  </si>
  <si>
    <t xml:space="preserve">4 months </t>
  </si>
  <si>
    <t>Fogel et al 2013</t>
  </si>
  <si>
    <t xml:space="preserve">Two evolutionary significant units either side of false bay, issues of hybridisation with X. laevis </t>
  </si>
  <si>
    <t>Channing 2001</t>
  </si>
  <si>
    <t>350 (300-400)</t>
  </si>
  <si>
    <t>Low, changes in the underlying substrate and climate several million years ago led to isolation of populations either side of false bay</t>
  </si>
  <si>
    <t>High, Coincides with rainy season</t>
  </si>
  <si>
    <t>10-140m</t>
  </si>
  <si>
    <t xml:space="preserve">de Villiers 2004, Thorp et al 2019 </t>
  </si>
  <si>
    <t>Feed on phytoplankton</t>
  </si>
  <si>
    <t>Vogt et al 2017</t>
  </si>
  <si>
    <t xml:space="preserve">No, large variety of prey taxa </t>
  </si>
  <si>
    <t xml:space="preserve">Yes, aestivation ceases and breeding begins during rainy season continuing to late october </t>
  </si>
  <si>
    <t>Turner pers.comms</t>
  </si>
  <si>
    <t>Yes, species aestivates during summer months</t>
  </si>
  <si>
    <t>Picker et al 1993</t>
  </si>
  <si>
    <t>Cape Platanna</t>
  </si>
  <si>
    <t>du Preez and Carruthers 2009, De Villiers 1929</t>
  </si>
  <si>
    <t xml:space="preserve">2 months </t>
  </si>
  <si>
    <t>IUCN range map</t>
  </si>
  <si>
    <t>Channing 2001, Visser 1979, Cunningham 2004</t>
  </si>
  <si>
    <t>1825 (650-3000)</t>
  </si>
  <si>
    <t>IUCN*Large range, Cunningham 2004* suspected to cover relatively large distances to reach breeding sites.</t>
  </si>
  <si>
    <t xml:space="preserve">Medium </t>
  </si>
  <si>
    <t>De Villiers 1929, Cunningham 2004, Visser 1979</t>
  </si>
  <si>
    <t>Visser 1979, De Villiers 1929, Cunningham 2004</t>
  </si>
  <si>
    <t>No, breeding males are sparsely aggregated.</t>
  </si>
  <si>
    <t>Low, Coincides with heavy rains between May-Sept but can breed more than once</t>
  </si>
  <si>
    <t>Endemic to SA</t>
  </si>
  <si>
    <t>IUCN SIS 2013</t>
  </si>
  <si>
    <t>0-1500m</t>
  </si>
  <si>
    <t>Rose 1962</t>
  </si>
  <si>
    <t xml:space="preserve">Insects and small snails </t>
  </si>
  <si>
    <t>Cunningham 2004, Visser 1979, De Villiers 1929</t>
  </si>
  <si>
    <t xml:space="preserve">Yes, emerge to breed after heavy rains which have saturated soil and created pools. </t>
  </si>
  <si>
    <t>Cunningham 2004</t>
  </si>
  <si>
    <t>Yes, period of inactivity during non-breeding season</t>
  </si>
  <si>
    <t>De Villiers 1929, Cunningham 2004</t>
  </si>
  <si>
    <t>Cape Sand toad</t>
  </si>
  <si>
    <t>Bufo angusticeps</t>
  </si>
  <si>
    <t>Bufonidae</t>
  </si>
  <si>
    <t>Channing 2004</t>
  </si>
  <si>
    <t>1 month (25-35 days)</t>
  </si>
  <si>
    <t>Wilson 2015</t>
  </si>
  <si>
    <t xml:space="preserve">No, high gene diversity in western population </t>
  </si>
  <si>
    <t xml:space="preserve">IUCN*Large range </t>
  </si>
  <si>
    <t>Low, coincides with the rainy season but can be somewhat opportunistic</t>
  </si>
  <si>
    <t>Channing 2004 * inferred from genus description</t>
  </si>
  <si>
    <t xml:space="preserve">0-2000m </t>
  </si>
  <si>
    <t>Feed on a range of arthropods</t>
  </si>
  <si>
    <t>Yes, emergence with onset of rains</t>
  </si>
  <si>
    <t xml:space="preserve">Yes, aestivate during the dry season and breed in rainy season </t>
  </si>
  <si>
    <t>Cape Sand Frog</t>
  </si>
  <si>
    <t>Wager 1965, Du Preez 1996</t>
  </si>
  <si>
    <t>3-6 months</t>
  </si>
  <si>
    <t>Tolley et al 2010</t>
  </si>
  <si>
    <t xml:space="preserve">No, but likely that there is temporal constraints between the populations in the south and north, (thus unable to interbreed) and are at minimum evolutionary significant units. </t>
  </si>
  <si>
    <t>300 (250-350)</t>
  </si>
  <si>
    <t>IUCN SIS* Widespread and established in non-native range</t>
  </si>
  <si>
    <t>Low - can reproduce even aseasonally.</t>
  </si>
  <si>
    <t xml:space="preserve">0-1800m </t>
  </si>
  <si>
    <t>Hopkins 2006 (unpublished thesis)</t>
  </si>
  <si>
    <t>No, Single, filamentous, and colonial algae - higher plant matter and animal fragments.</t>
  </si>
  <si>
    <t>Wide array of garden pests and insects</t>
  </si>
  <si>
    <t>No, Breeding takes place in the rainfall period of the region AND tadpoles emerge during wet weather, however flexible and highly adaptable species so unlikely to be depedent</t>
  </si>
  <si>
    <t>Channing 1988, Channing 2004</t>
  </si>
  <si>
    <t xml:space="preserve">Yes, contrained by precipitation for breeding. </t>
  </si>
  <si>
    <t>Clicking Stream Frog</t>
  </si>
  <si>
    <t>Rana grayii</t>
  </si>
  <si>
    <t>&gt;20000</t>
  </si>
  <si>
    <t>71.5 ( 39–104)</t>
  </si>
  <si>
    <t>IUCN SIS 2013* Large EOO but small body size, but is assoiciated with permanent flowing water (IUCN list of habitats)</t>
  </si>
  <si>
    <t>Greig et al 1979, de Villiers and Boycott 2004</t>
  </si>
  <si>
    <t>Yes, males aggregate and form dense breeding choruses</t>
  </si>
  <si>
    <t>High, spawning occurs at the start of winter (late autumn). Usually the earliest frog to breed</t>
  </si>
  <si>
    <t>0-1670m</t>
  </si>
  <si>
    <t>Yes, Once tadpoles developed to a certain stage require rains to sweep them down to streams where the larvae can complete their development.</t>
  </si>
  <si>
    <t>I vote for yes here. Hard to say for sure, but fog means that temporary puddles don't dry out. AT: Yes.</t>
  </si>
  <si>
    <t xml:space="preserve">Measey pers. comms. </t>
  </si>
  <si>
    <t>Cunningham and Henderson 2000, de Villiers and Boycott 2004</t>
  </si>
  <si>
    <t>Banded Stream Frog</t>
  </si>
  <si>
    <t>Wager 1965, du Preez 2004, du Preez and Carruthers 2009</t>
  </si>
  <si>
    <t>du Preez and Carruthers 2009</t>
  </si>
  <si>
    <t>200 (100-300)</t>
  </si>
  <si>
    <t xml:space="preserve">IUCN SIS 2013 *large range but not associated with flowing water </t>
  </si>
  <si>
    <t>du Preez 2004</t>
  </si>
  <si>
    <t>High, Coincides with spring rains</t>
  </si>
  <si>
    <t>0-1700m</t>
  </si>
  <si>
    <t xml:space="preserve">No, Plant material </t>
  </si>
  <si>
    <t>Yes, breeding begins after first 'good' rains of spring</t>
  </si>
  <si>
    <t>Rose 1962, De Waal 1978, du Preez 2004</t>
  </si>
  <si>
    <t>Yes, hibernate during non-breeding season</t>
  </si>
  <si>
    <t>Rattling frog</t>
  </si>
  <si>
    <t>Hyperoliidae</t>
  </si>
  <si>
    <t>2.17+ months (10 weeks)</t>
  </si>
  <si>
    <t xml:space="preserve">No, however Cape Town Met. Area and population to east of false bay should be treated as two management units. </t>
  </si>
  <si>
    <t>Rose 1929, Cherry 1992</t>
  </si>
  <si>
    <t>≅ 24500</t>
  </si>
  <si>
    <t xml:space="preserve">Measey and Tolley 2011 * populations either side of false bay unconnected, suggests a distance of &lt;100km </t>
  </si>
  <si>
    <t xml:space="preserve">Cherry 1992 </t>
  </si>
  <si>
    <t>Cherry 1992</t>
  </si>
  <si>
    <t xml:space="preserve">Yes,  explosive breeder occuring at high densities at breeding sites. </t>
  </si>
  <si>
    <t xml:space="preserve">0-500m </t>
  </si>
  <si>
    <t>Unknown - very general eating green algae in ponds.</t>
  </si>
  <si>
    <t>Yes, Short defined breeding season during august</t>
  </si>
  <si>
    <t>Unkown</t>
  </si>
  <si>
    <t>Cherry 1992, Cherry and Francillon-vieillot 1992</t>
  </si>
  <si>
    <t>Yes - explosive breeder with season last 4-5 days in spring</t>
  </si>
  <si>
    <t>Western Leopard Toad</t>
  </si>
  <si>
    <t>Bufo pantherinus, Amietophrynus pantherinus</t>
  </si>
  <si>
    <t xml:space="preserve">No, majority of frragments connected and therefore not severly </t>
  </si>
  <si>
    <t>Braack 2004</t>
  </si>
  <si>
    <t>20 (10-30)</t>
  </si>
  <si>
    <t>IUCN SIS 2013 *relatively large AOO and can be associated with flowing water sources</t>
  </si>
  <si>
    <t xml:space="preserve">High, spawning occurs during spring and summer </t>
  </si>
  <si>
    <t>Measey 2011</t>
  </si>
  <si>
    <t>Variety of flying insects</t>
  </si>
  <si>
    <t xml:space="preserve">Yes, Breeding takes during spring and summer (Sept-Jan), spawning during October and November </t>
  </si>
  <si>
    <t>Arum Lily Frog</t>
  </si>
  <si>
    <t>Boycott and de Villiers 1986</t>
  </si>
  <si>
    <t>12+ months</t>
  </si>
  <si>
    <t>No, but very small population size</t>
  </si>
  <si>
    <t>Low* but given range size may be adequate/not the limiting factor - adults not depedent on perennial water for emigration from one location to another - two localities recorded relatively large distances from nearest perrenial stream.</t>
  </si>
  <si>
    <t xml:space="preserve">High, influenced by rainfall pattern - restricted to periods of reduced stream flow </t>
  </si>
  <si>
    <t>Endemic to TMNP</t>
  </si>
  <si>
    <t>240–1,060 m</t>
  </si>
  <si>
    <t>de Villiers 2004, Boycott and de Villiers 1986</t>
  </si>
  <si>
    <t>Yes, rock covering algae</t>
  </si>
  <si>
    <t>Yes, breed in spring and summer once winter rains have ended and there is a reduction in stream flow</t>
  </si>
  <si>
    <t>Measey and Turner pers.comms.</t>
  </si>
  <si>
    <t>Yes. Streams would stop in summer otherwise.</t>
  </si>
  <si>
    <t>Table Mountain Ghost Frog</t>
  </si>
  <si>
    <t>Heleophrynidae</t>
  </si>
  <si>
    <t>Edwards et al 2017, Becker et al 2018</t>
  </si>
  <si>
    <t>Approx. 2 months</t>
  </si>
  <si>
    <t xml:space="preserve">Yes*, evidence of severe bottlenecks *but recent monitoring indicate genetic diversity is similar to other Anurans </t>
  </si>
  <si>
    <t>Edwards et al 2017 * only breed in pools with specific thermal and depth profiles. Highly vulnerable to disturbance during breeding.</t>
  </si>
  <si>
    <t>IUCN SIS 2016, Cressey et al 2014 * Two populations sperated by 22km have no shared mitochondrial haplotypes</t>
  </si>
  <si>
    <t>Yes, dense male breeding aggregations and repeated use of the same site may facilitate meeting of the sexes.</t>
  </si>
  <si>
    <t>Becker et al 2018</t>
  </si>
  <si>
    <t>Unknown - we know that they eat brown algae inside the puddles they inhabit - see Edwards et al 2018</t>
  </si>
  <si>
    <t>Generalist - but dietary items all very small.</t>
  </si>
  <si>
    <t>Yes, adults congregate in temporary pools following winter rains. Suggested that adults max their investment in breeding when conditions are optimal, investing in survival in sub-optimal years.</t>
  </si>
  <si>
    <t>Yes, breeding begins after heaviest rainfall month and ephemeral pool have formed. Some evidence of extreme rainfall-induced life-history plasticity.</t>
  </si>
  <si>
    <t>Edwards et al 2017, Rose 1962, Grandison 1980</t>
  </si>
  <si>
    <t>Rose's Mountain Toadlet/Cape Mountain Toad</t>
  </si>
  <si>
    <t>Approx 3 months</t>
  </si>
  <si>
    <t>IUCN edited map</t>
  </si>
  <si>
    <t>Three sub populations unclear if they are connected</t>
  </si>
  <si>
    <t>≅ 20</t>
  </si>
  <si>
    <t xml:space="preserve">High, Coincides with rainy season and the development of ephemeral water sources </t>
  </si>
  <si>
    <t>John Measey pers. comm.</t>
  </si>
  <si>
    <t>No, around 60% single celled algae but also filamentous and colonial algae, animal and plant matter, and other debris</t>
  </si>
  <si>
    <t>Consumes termites, likley major consumer of termites, but likely takes any small insect.</t>
  </si>
  <si>
    <t>Yes, only begin calling when temporary ponds have filled during winter rainfall. Rainy season would reduce number of tadpoles produced - late surge towards end of season.</t>
  </si>
  <si>
    <t>Hopkins 2006 (unpublished thesis), IUCN SIS 2016</t>
  </si>
  <si>
    <t>Yes, only begin calling when temporary ponds have filled during winter rainfall. Rainy season would reduce number of tadpoles produced - late surge towards end of season. Aestivation under stones or logs and among the roots of dead reed-like plants in dried up watercourses.</t>
  </si>
  <si>
    <t>Flat caco</t>
  </si>
  <si>
    <t>Tarrant et al 2013</t>
  </si>
  <si>
    <t>IUCN SIS, Measey 2011, Minter et al 2004</t>
  </si>
  <si>
    <t>Yes, Two subspecies ranges don’t overlap</t>
  </si>
  <si>
    <t>*inferred from B. gibbosus McLachlan 1978</t>
  </si>
  <si>
    <t>17.5 (13 -22)</t>
  </si>
  <si>
    <t>IUCN SIS 2013, Harrison 2004</t>
  </si>
  <si>
    <t>High, Coincides with rainfall during winter to spring</t>
  </si>
  <si>
    <t>Inferred from B. gibbosus</t>
  </si>
  <si>
    <t xml:space="preserve">Primarily ants and termites </t>
  </si>
  <si>
    <t xml:space="preserve">Yes, abundant after first winter rains </t>
  </si>
  <si>
    <t xml:space="preserve">Yes, Aestivation during summer - produces a cocoon to protect itself from desiccation </t>
  </si>
  <si>
    <t>Rose's Rain Frog/ Sand Rain Frog</t>
  </si>
  <si>
    <t>Brevicipitidae</t>
  </si>
  <si>
    <t>IUCN range map, restricted to rocky upland areas - John Measey pers. comms.</t>
  </si>
  <si>
    <t>Yes, Peninsula population maybe isolated from others</t>
  </si>
  <si>
    <t>*assumed to be similar to B. gibbosus - Channing 2004</t>
  </si>
  <si>
    <t xml:space="preserve">High, breed only during rainy season </t>
  </si>
  <si>
    <t>0-1600m</t>
  </si>
  <si>
    <t xml:space="preserve">Earth worms, insects , and likely other inverts. </t>
  </si>
  <si>
    <t xml:space="preserve">Yes, breeding begins after mid- winter rains </t>
  </si>
  <si>
    <t>I vote for yes here. Hard to say for sure, but for all direct developing species, the mountain is otherwise very dry. AT: Yes.</t>
  </si>
  <si>
    <t>*assumed to be similar to other members of the genus - Channing 2004</t>
  </si>
  <si>
    <t>Yes, Aestivation during summer</t>
  </si>
  <si>
    <t>Cape Mountain Rain Frog</t>
  </si>
  <si>
    <t>de Villiers unpubl. data, Harrison and Minter 2004</t>
  </si>
  <si>
    <t>Approx. 5 months in captive environment</t>
  </si>
  <si>
    <t>Harrison and Minter 2004, IUCN SIS 2017</t>
  </si>
  <si>
    <t>Yes, Isolated subpopulations may have limited gene flow due urban barriers - but not deemed to be severly fragmented.</t>
  </si>
  <si>
    <t>McLachlan 1978</t>
  </si>
  <si>
    <t>Measey 2011, Harrison and Minter 2004</t>
  </si>
  <si>
    <t>Harrison and Minter 2004, Oliveira et al 2017</t>
  </si>
  <si>
    <t>High, aestivate during summer with breeding occuring during rainy season</t>
  </si>
  <si>
    <t xml:space="preserve">10-600m </t>
  </si>
  <si>
    <t>de Villiers 1988</t>
  </si>
  <si>
    <t>Harrison and Minter 2004</t>
  </si>
  <si>
    <t>Yes, Calling begins after first winter rains (April to November)</t>
  </si>
  <si>
    <t>Giant rain frog/Cape Rain Frog</t>
  </si>
  <si>
    <t>Channing 2004, Morgan et al 1989</t>
  </si>
  <si>
    <t>&lt;0.5 (7-14 days)</t>
  </si>
  <si>
    <t>Yes, Small range but 10 subpopulations</t>
  </si>
  <si>
    <t>8.5 (5-12)</t>
  </si>
  <si>
    <t>IUCN SIS 2016* small EEO and body size</t>
  </si>
  <si>
    <t>0-1000m</t>
  </si>
  <si>
    <t>Morgan et al 1989</t>
  </si>
  <si>
    <t xml:space="preserve">Direct development - consume egg reserves </t>
  </si>
  <si>
    <t>Channing 2004, Measey et al 2017</t>
  </si>
  <si>
    <t>Yes, Choruses coincide with the rainy season</t>
  </si>
  <si>
    <t>Measey et al 2017, Visser 1979</t>
  </si>
  <si>
    <t>Yes - Strong seasonality in breeding period - peak calling occurs in mid-July</t>
  </si>
  <si>
    <t>Cape chirping frog/Cape Peninsula Moss Frog</t>
  </si>
  <si>
    <t>Gericke 2008</t>
  </si>
  <si>
    <t>du Preez and Carruthers 2009, Minter et al 2004</t>
  </si>
  <si>
    <t>9 to 24+ depending on food availability and cold water temp</t>
  </si>
  <si>
    <t>Widespread</t>
  </si>
  <si>
    <t>IUCN SIS 2017 * large range size and associated with flowing water</t>
  </si>
  <si>
    <t xml:space="preserve">15–2,500m </t>
  </si>
  <si>
    <t xml:space="preserve">Wide range </t>
  </si>
  <si>
    <t xml:space="preserve">Yes, Breeding begins during winter rains from June to September </t>
  </si>
  <si>
    <t>Yes, breeding occurs during winter rains (June - September)</t>
  </si>
  <si>
    <t>Cape River Frog</t>
  </si>
  <si>
    <t>Afrana fuscigula, Rana fuscigula</t>
  </si>
  <si>
    <t>No. of breeding attempts</t>
  </si>
  <si>
    <t>No. of eggs produced</t>
  </si>
  <si>
    <t>Garden Ponds</t>
  </si>
  <si>
    <t xml:space="preserve">Terrestrial </t>
  </si>
  <si>
    <t>Permanent Water (excluding torrent)</t>
  </si>
  <si>
    <t xml:space="preserve">Lake/Estuarine systems </t>
  </si>
  <si>
    <t xml:space="preserve">Seeps </t>
  </si>
  <si>
    <t>Temporary water (Puddles, Vleis/Pans)</t>
  </si>
  <si>
    <t>Torrents</t>
  </si>
  <si>
    <t>Number of Veg types</t>
  </si>
  <si>
    <t>Common names (Eng.)</t>
  </si>
  <si>
    <t>Synonyms</t>
  </si>
  <si>
    <t>Species</t>
  </si>
  <si>
    <t>Genus</t>
  </si>
  <si>
    <t>Family</t>
  </si>
  <si>
    <t>Full name</t>
  </si>
  <si>
    <t>Removed traits</t>
  </si>
  <si>
    <t>EOO</t>
  </si>
  <si>
    <t>AOO</t>
  </si>
  <si>
    <t>Additional Info</t>
  </si>
  <si>
    <t>L2: Source</t>
  </si>
  <si>
    <t>L1: Dispersal limited by physical barriers</t>
  </si>
  <si>
    <t xml:space="preserve">Adaptive Capacity </t>
  </si>
  <si>
    <t>d. Species has synchronous breeding (all individuals at the same time) (Yes/No)</t>
  </si>
  <si>
    <t>c. Species only reproduces once or less per year regardless (Yes/No)</t>
  </si>
  <si>
    <t xml:space="preserve">b. Maximum/mean number of clutches per year. </t>
  </si>
  <si>
    <t>a.Ability to reproduce at any time (Yes/No)</t>
  </si>
  <si>
    <t>S10b: Source</t>
  </si>
  <si>
    <t>S10b: Low dietary versatility (Tadpoles)</t>
  </si>
  <si>
    <t xml:space="preserve">Unweighted </t>
  </si>
  <si>
    <t>0+ (Lowland species)</t>
  </si>
  <si>
    <t>AS2: Microhabitat specialisation (Adult Breeding Sites)</t>
  </si>
  <si>
    <t>AS3: High elevation specialist (e.g. Increased comp. from elevation generalists)</t>
  </si>
  <si>
    <t>AS4: Narrow temperature
tolerance (adults)</t>
  </si>
  <si>
    <t>AS5: Narrow precipitation 
tolerance (adults)</t>
  </si>
  <si>
    <t>Tadpoles reliant upon poorly oxygenated swamps?</t>
  </si>
  <si>
    <t xml:space="preserve">Source </t>
  </si>
  <si>
    <t>Known to be sensitive to the chytrid fungus?</t>
  </si>
  <si>
    <t>Seasonal activity period restricted by temperature/rainfall</t>
  </si>
  <si>
    <t>Source</t>
  </si>
  <si>
    <t>Score v1</t>
  </si>
  <si>
    <t>AS6: Source</t>
  </si>
  <si>
    <t>AS7: Reliant on cloud/fog cover</t>
  </si>
  <si>
    <t>AS7: Source</t>
  </si>
  <si>
    <t>AS8: Tadpoles reliant upon highly oxygenated fast flowing streams?</t>
  </si>
  <si>
    <t>AS8: Source</t>
  </si>
  <si>
    <t>AS9: Dependent on environmental ques predicted to be disrupted by climate change</t>
  </si>
  <si>
    <t>AS9: Source</t>
  </si>
  <si>
    <t>AS10: Narrow diet breadth</t>
  </si>
  <si>
    <t>AS10: Source</t>
  </si>
  <si>
    <t>AS11: Endemic/rare</t>
  </si>
  <si>
    <t>AS12: Inability to reproduce more than once annually in the event of lost clutch/litter</t>
  </si>
  <si>
    <t>AS12: Source</t>
  </si>
  <si>
    <t>AS13: Eggs laid in leaf litter, moss, ephemeral water sources</t>
  </si>
  <si>
    <t>AS13: Source</t>
  </si>
  <si>
    <t>Intrinsic dispersal ability</t>
  </si>
  <si>
    <t>L2: Commensalism with humans</t>
  </si>
  <si>
    <t>L3a: Source (size, no)</t>
  </si>
  <si>
    <t xml:space="preserve">L4: </t>
  </si>
  <si>
    <t>Score</t>
  </si>
  <si>
    <t>AS8: Tadpoles reliant on highly oxygenated water bodies (fast flowing streams)</t>
  </si>
  <si>
    <t>AS9: Dependent on environmental cues predicted to be disrupted by climate change</t>
  </si>
  <si>
    <t>Weighted (L)</t>
  </si>
  <si>
    <t>AS3: Sources</t>
  </si>
  <si>
    <t>Suspect that they may rely on coastal fog to remain viable.</t>
  </si>
  <si>
    <t>Yes, hard to say for sure, but for all direct developing species, the mountain is otherwise very dry. AT: Yes, otherwise would dessicate in summer..</t>
  </si>
  <si>
    <t>Yes, hard to say for sure, but fog means that temporary puddles don't dry out</t>
  </si>
  <si>
    <t>Measey pers.comms.</t>
  </si>
  <si>
    <t>L3bii: Metapopulations fragmented</t>
  </si>
  <si>
    <t>L3bi: Low genetic variation</t>
  </si>
  <si>
    <t>L3bii: Source</t>
  </si>
  <si>
    <t>L3bi: Source</t>
  </si>
  <si>
    <t>AL3: Low microevolutionary potential (low population size/low annual reproductive output/low genetic diversity/population fragmentation)</t>
  </si>
  <si>
    <t>AL3b(i+ii): Low microevolutionary potential</t>
  </si>
  <si>
    <t xml:space="preserve">AL4: Lifespan (Tadpole - Months) </t>
  </si>
  <si>
    <t>AL4: Source</t>
  </si>
  <si>
    <t>IUCN SSC Amphibian Specialist Group 2017</t>
  </si>
  <si>
    <t xml:space="preserve">60-1600m </t>
  </si>
  <si>
    <t>Tinsley et al 2009</t>
  </si>
  <si>
    <t>Measey 2011, Stark et al (in press)</t>
  </si>
  <si>
    <t>Inferred from fossorial nature</t>
  </si>
  <si>
    <t>Inferred from microhabitats</t>
  </si>
  <si>
    <t>IUCN SSC Amphibian Specialist Group &amp; South African Frog Re-assessment Group 2016a</t>
  </si>
  <si>
    <t>IUCN SSC Amphibian Specialist Group &amp; South African Frog Re-assessment Group 2016b</t>
  </si>
  <si>
    <t>IUCN SSC Amphibian Specialist Group &amp; South African Frog Re-assessment Group 2017a</t>
  </si>
  <si>
    <t>IUCN SSC Amphibian Specialist Group &amp; South African Frog Re-assessment Group 2017b</t>
  </si>
  <si>
    <t>IUCN SSC Amphibian Specialist Group &amp; South African Frog Re-assessment Group (SA-FRoG) 2017c</t>
  </si>
  <si>
    <t>IUCN SSC Amphibian Specialist Group &amp; South African Frog Re-assessment 2017d</t>
  </si>
  <si>
    <t>IUCN SSC Amphibian Specialist Group 2013b</t>
  </si>
  <si>
    <t>IUCN SSC Amphibian Specialist Group 2013c</t>
  </si>
  <si>
    <t>IUCN SSC Amphibian Specialist Group 2013d</t>
  </si>
  <si>
    <t>IUCN SSC Amphibian Specialist Group 2013e *"probably adversley affected by fires"</t>
  </si>
  <si>
    <t>IUCN SSC Amphibian Specialist Group &amp; South African Frog Re-assessment Group 2016d * not identified as a threat</t>
  </si>
  <si>
    <t>IUCN SSC Amphibian Specialist Group 2013b* not identified as a threat</t>
  </si>
  <si>
    <t>IUCN SSC Amphibian Specialist Group 2013c *Too frequent fires</t>
  </si>
  <si>
    <t>IUCN SSC Amphibian Specialist Group 2013d * not identified as a threat</t>
  </si>
  <si>
    <t>IUCN SSC Amphibian Specialist Group 2013f *Not identified as a threat</t>
  </si>
  <si>
    <t>IUCN SSC Amphibian Specialist Group 2013g</t>
  </si>
  <si>
    <t>IUCN SSC Amphibian Specialist Group 2013g*Not identified as a threat</t>
  </si>
  <si>
    <t>Tinsley et al 2009, Measey et al 2012  *Not listed as a threat and highly adaptable species</t>
  </si>
  <si>
    <t>IUCN SSC Amphibian Specialist Group &amp; South African Frog Re-assessment 2017d, Measey 2011 -  Not listed as a threat</t>
  </si>
  <si>
    <t>Becker 2014</t>
  </si>
  <si>
    <t>Measey et al 2017</t>
  </si>
  <si>
    <t>Channing 2004a</t>
  </si>
  <si>
    <t>Power and Rose 1929, Channing 2004b</t>
  </si>
  <si>
    <t>IUCN SSC Amphibian Specialist Group &amp; South African Frog Re-assessment Group 2017a, Measey 2011, Harrison and Minter 2004</t>
  </si>
  <si>
    <t>Harrison 2004a</t>
  </si>
  <si>
    <t>IUCN SSC Amphibian Specialist Group 2013a</t>
  </si>
  <si>
    <t>Harrison 2004b, IUCN SSC Amphibian Specialist Group 2013a</t>
  </si>
  <si>
    <t>IUCN SIS 2013h, Measey 2011</t>
  </si>
  <si>
    <t>Hopkins 2006</t>
  </si>
  <si>
    <t>du Preez 2004, IUCN SSC Amphibian Specialist Group 2013b</t>
  </si>
  <si>
    <t>Channing 2004c, Hopkins 2006</t>
  </si>
  <si>
    <t>Channing 2004d</t>
  </si>
  <si>
    <t>*inferred from B. gibbosus Harrison and Minter 2004</t>
  </si>
  <si>
    <t>Visser 1979, Harrison 2004a</t>
  </si>
  <si>
    <t>Braack 2004, Power and Rose 1929</t>
  </si>
  <si>
    <t>IUCN SIS 2013c</t>
  </si>
  <si>
    <t xml:space="preserve">Channing 1988 </t>
  </si>
  <si>
    <t>Channing 1988, Channing 2004c, Hopkins 2006, Visser 1979, Measey pers. comms.</t>
  </si>
  <si>
    <t>de Villiers 2004a</t>
  </si>
  <si>
    <t>Rose 1962, Grandison 1980, de Villiers 2004a</t>
  </si>
  <si>
    <t>Baard 1989, de Villiers 2004b, Hopkins 2006</t>
  </si>
  <si>
    <t>Rose 1962, Channing 2004a</t>
  </si>
  <si>
    <t>Prey consists of very small arthropods</t>
  </si>
  <si>
    <t xml:space="preserve">Channing 2004e *inferred from genus description </t>
  </si>
  <si>
    <t xml:space="preserve"> de Villiers 1988*inferred from B. gibbosus </t>
  </si>
  <si>
    <t>Deligne et al 1981</t>
  </si>
  <si>
    <t>Passmore and Curruthers 1995, Wager 1986, Scott 2004 *inferred from C.boettgeri</t>
  </si>
  <si>
    <t>Measey pers. Comms.</t>
  </si>
  <si>
    <t>Channing 2004e, Measey et al 2017, Oliveira et al 2017</t>
  </si>
  <si>
    <t>Harrison and Minter 2004*inferred from B. gibbosus</t>
  </si>
  <si>
    <t>Edwards et al 2017, Becker et al 2017</t>
  </si>
  <si>
    <t>Hopkins 2006, Channing 2001</t>
  </si>
  <si>
    <t>Channing 1988, Channing 2004d, Turner pers. comms.</t>
  </si>
  <si>
    <t>de Villiers 2004b, Baard 1989</t>
  </si>
  <si>
    <t>Measey 2011, Channing 2004e, Power and Rose 1929</t>
  </si>
  <si>
    <t>Harrison 2004b</t>
  </si>
  <si>
    <t>Power and Rose 1929</t>
  </si>
  <si>
    <t>du Preez 2004, du Preez and Carruthers 2009, IUCN SSC Amphibian Specialist Group 2013b</t>
  </si>
  <si>
    <t>Cunningham and Henderson 2000,de Villiers and Boycott 2004, IUCN SSC Amphibian Specialist Group 2013c</t>
  </si>
  <si>
    <t>Channing 2004c</t>
  </si>
  <si>
    <t>de Villiers 2004c</t>
  </si>
  <si>
    <t>Measey 2011, Channing 2004e</t>
  </si>
  <si>
    <t>IUCN SSC Amphibian Specialist Group 2013h</t>
  </si>
  <si>
    <t>IUCN SSC Amphibian Specialist Group &amp; South African Frog Re-assessment Group 2017e</t>
  </si>
  <si>
    <t>IUCN SSC Amphibian Specialist Group &amp; South African Frog Re-assessment Group 2017b, Boycott and de Villiers 1986</t>
  </si>
  <si>
    <t>IUCN SIS 2013e *"Known to adapt to distrubed environments' but anthropogenic land cover change is listed as a threat</t>
  </si>
  <si>
    <t>IUCN SIS 2013b * It is reasonably tolerant of disturbance and can breed in artificial ponds.</t>
  </si>
  <si>
    <t>IUCN SSC Amphibian Specialist Group 2013f, Channing 2004d</t>
  </si>
  <si>
    <t xml:space="preserve">IUCN SSC Amphibian Specialist Group. 2013g *Arable land, Cunningham 2004 *breeding sites may be ploughed or planted fields. </t>
  </si>
  <si>
    <t>Picker et al 1993, IUCN SSC Amphibian Specialist Group &amp; South African Frog Re-assessment Group 2017c</t>
  </si>
  <si>
    <t>Tinsley 2009</t>
  </si>
  <si>
    <t>de Villiers 2004b, Baard 1989, IUCN SSC Amphibian Specialist Group &amp; South African Frog Re-assessment Group 2017d</t>
  </si>
  <si>
    <t>de Villiers 2004b</t>
  </si>
  <si>
    <t>Greig et al 1979, Cunningham and Henderson 2000, A.L. de Villiers. pers. ob, de Villiers and Boycott 2004</t>
  </si>
  <si>
    <t>Grandison 1980, Liedtke et al 2014</t>
  </si>
  <si>
    <t>Cressey et al 2014, da Silva et al 2016, da Silva and Tolley 2018</t>
  </si>
  <si>
    <t>da Silva et al 2017, Measey and Tolley 2011</t>
  </si>
  <si>
    <t>Evans et al 1998 ; Fogell et al 2013</t>
  </si>
  <si>
    <t>Will 2005</t>
  </si>
  <si>
    <t>IUCN SSC Amphibian Specialist Group &amp; South African Frog Re-assessment Group 2017b *At least two of the streams (Windows and Skeleton Gorges) can be considered a single genetic population</t>
  </si>
  <si>
    <t>IUCN SSC Amphibian Specialist Group 2013e + IUCN range map</t>
  </si>
  <si>
    <t>IUCN SSC Amphibian Specialist Group &amp; South African Frog Re-assessment Group 2016b, Da Silva et al 2017, Measey and Tolley 2011</t>
  </si>
  <si>
    <t>IUCN SSC Amphibian Specialist Group 2013b + IUCN range map</t>
  </si>
  <si>
    <t xml:space="preserve">IUCN range map + IUCN SSC Amphibian Specialist Group 2013d * but temporal reproductive isolation </t>
  </si>
  <si>
    <t>IUCN SSC Amphibian Specialist Group &amp; South African Frog Re-assessment Group 2017d  *considered to be severely fragmented as over 50% of individuals are in isolated patches, and the distances between subpopulations are considered to be too great for dispersal within one generation.</t>
  </si>
  <si>
    <t>Channing 2004e, Morgan et al 1989</t>
  </si>
  <si>
    <t>de Villiers 2004d</t>
  </si>
  <si>
    <t>&gt;3.983221</t>
  </si>
  <si>
    <t>Ebrahim et al 2020, Boycott and de Villiers 1986, Channing et al 1988</t>
  </si>
  <si>
    <t>Pyxicephalidae </t>
  </si>
  <si>
    <t>Near endemic to TMNP</t>
  </si>
  <si>
    <t>Restricted to rocky upland areas - John Measey pers. comms.</t>
  </si>
  <si>
    <t>Channing A. 2001. Amphibians of Central and Southern Africa. Cornell University Press, Ithaca, NY.</t>
  </si>
  <si>
    <t>Channing A. 2004e. Arthroleptella. In Minter LR, Burger M, Harrison JA, Braack HH, Bishop PJ,  Kloepfer D, editors. Atlas and Red Data Book of the Frogs of South Africa, Lesotho and Swaziland. SI/MAB Series #9. Smithsonian Institution, Washington, DC.</t>
  </si>
  <si>
    <t>Deligne J, Quennedey A, Blum MS. 1981. The Enemies and Defence Mechanisms of Termites. Pages 1-76 in Hermann HR, editor. Social Insects Volume 2. Academic Press, New York.</t>
  </si>
  <si>
    <t>du Preez L, Carruthers V. 2009. A Complete Guide To The Frogs Of Southern Africa. Struik Nature, Cape Town.</t>
  </si>
  <si>
    <t>Du Preez LH. 1996. A Field Guide and Key to the Frogs and Toads of the Free State. Department of Zoology and Entomology, University of the Orange Free State, Bloemfontein.</t>
  </si>
  <si>
    <t>Ebrahim Z, de Villiers A, Measey J. 2020. Assessing water conditions for Heleophryne rosei tadpoles  and the conservation relevance. Koedoe 62:1–6.</t>
  </si>
  <si>
    <t>Hopkins S. 2006. The Ecology of Tadpoles in a Temporary Pond in The Western Cape with Comparisons to Other Habitats. Doctoral Thesis. University of the Western Cape, Cape Town, South Africa.</t>
  </si>
  <si>
    <t>IUCN SSC Amphibian Specialist Group &amp; South African Frog Re-assessment Group (SA-FRoG). 2016a. Arthroleptella lightfooti. The IUCN Red List of Threatened Species 2016: e.T58061A77157902. Avialable from https://dx.doi.org/10.2305/IUCN.UK.2016-3.RLTS.T58061A77157902.en.</t>
  </si>
  <si>
    <t>IUCN SSC Amphibian Specialist Group &amp; South African Frog Re-assessment Group (SA-FRoG). 2017a. Breviceps gibbosus. The IUCN Red List of Threatened Species 2017: e.T3069A77162627. Avialable from https://dx.doi.org/10.2305/IUCN.UK.2017-2.RLTS.T3069A77162627.en.</t>
  </si>
  <si>
    <t>IUCN SSC Amphibian Specialist Group &amp; South African Frog Re-assessment Group (SA-FRoG). 2017b. Heleophryne rosei. The IUCN Red List of Threatened Species 2017: e.T9773A77164671. Avialable from https://dx.doi.org/10.2305/IUCN.UK.2017-2.RLTS.T9773A77164671.en.</t>
  </si>
  <si>
    <t>IUCN SSC Amphibian Specialist Group &amp; South African Frog Re-assessment Group (SA-FRoG). 2016b. Sclerophrys pantherina. The IUCN Red List of Threatened Species 2016: e.T54723A77159333. Avialable from https://dx.doi.org/10.2305/IUCN.UK.2016-3.RLTS.T54723A77159333.en</t>
  </si>
  <si>
    <t>IUCN SSC Amphibian Specialist Group &amp; South African Frog Re-assessment Group (SA-FRoG). 2017c. Xenopus gilli. The IUCN Red List of Threatened Species 2017: e.T23124A77164368. Avialable from https://dx.doi.org/10.2305/IUCN.UK.2017-2.RLTS.T23124A77164368.en.</t>
  </si>
  <si>
    <t>IUCN SSC Amphibian Specialist Group &amp; South African Frog Re-assessment Group (SA-FRoG). 2017d. Microbatrachella capensis. The IUCN Red List of Threatened Species 2017: e.T13318A77158116. Avialable from https://dx.doi.org/10.2305/IUCN.UK.2017-2.RLTS.T13318A77158116.en.</t>
  </si>
  <si>
    <t>IUCN SSC Amphibian Specialist Group &amp; South African Frog Re-assessment Group (SA-FRoG). 2017e. Cacosternum platys. The IUCN Red List of Threatened Species 2017: e.T58072A100022964. Available from https://dx.doi.org/10.2305/IUCN.UK.2017-2.RLTS.T58072A100022964.en.</t>
  </si>
  <si>
    <t>IUCN SSC Amphibian Specialist Group. 2013a. Breviceps montanus. The IUCN Red List of Threatened Species 2013: e.T57715A3062218. Avialable from https://dx.doi.org/10.2305/IUCN.UK.2013-2.RLTS.T57715A3062218.en.</t>
  </si>
  <si>
    <t>IUCN SSC Amphibian Specialist Group. 2013b. Semnodactylus wealii. The IUCN Red List of Threatened Species 2013: e.T56297A3037487. Avialable from https://dx.doi.org/10.2305/IUCN.UK.2013-2.RLTS.T56297A3037487.en.</t>
  </si>
  <si>
    <t>IUCN SSC Amphibian Specialist Group. 2013c. Strongylopus bonaespei. The IUCN Red List of Threatened Species 2013: e.T58764A3073063. Avialable from https://dx.doi.org/10.2305/IUCN.UK.2013-2.RLTS.T58764A3073063.en.</t>
  </si>
  <si>
    <t>IUCN SSC Amphibian Specialist Group. 2013d. Strongylopus grayii. The IUCN Red List of Threatened Species 2013: e.T58767A3073333. Avialable from https://dx.doi.org/10.2305/IUCN.UK.2013-2.RLTS.T58767A3073333.en.</t>
  </si>
  <si>
    <t>IUCN SSC Amphibian Specialist Group. 2013e. Hyperolius horstockii. The IUCN Red List of Threatened Species 2013: e.T56142A18374911. Avialable from https://dx.doi.org/10.2305/IUCN.UK.2013-2.RLTS.T56142A18374911.en</t>
  </si>
  <si>
    <t>IUCN SSC Amphibian Specialist Group. 2013f. Tomopterna delalandii. The IUCN Red List of Threatened Species 2013: e.T58776A3073838. Avialable from https://dx.doi.org/10.2305/IUCN.UK.2013-2.RLTS.T58776A3073838.en.</t>
  </si>
  <si>
    <t>IUCN SSC Amphibian Specialist Group. 2013g. Vandijkophrynus angusticeps. The IUCN Red List of Threatened Species 2013: e.T54573A3016485. Avialable from https://dx.doi.org/10.2305/IUCN.UK.2013-2.RLTS.T54573A3016485.en.</t>
  </si>
  <si>
    <t>IUCN SSC Amphibian Specialist Group. 2013h. Breviceps rosei. The IUCN Red List of Threatened Species 2013: e.T57719A3062565. https://dx.doi.org/10.2305/IUCN.UK.2013-2.RLTS.T57719A3062565.en.</t>
  </si>
  <si>
    <t>IUCN SSC Amphibian Specialist Group. 2017. Amietia fuscigula. The IUCN Red List of Threatened Species 2017: e.T45331497A113479493. Avialable from https://dx.doi.org/10.2305/IUCN.UK.2017-2.RLTS.T45331497A113479493.en.</t>
  </si>
  <si>
    <t>McLachlan GR. 1978. South African Red Data Book – Reptiles and Amphibians. South African  National Scientific Programmes Report 23. CSIR, Pretoria.</t>
  </si>
  <si>
    <t>Measey GJ. 2011. Ensuring a future for South Africa’s frogs: a strategy for conservation research. SANBI Biodiversity Series 19. South African National Biodiversity Institute, Pretoria.</t>
  </si>
  <si>
    <t>Oliveira BF, São-Pedro VA, Santos-Barrera G, Penone C, Costan GC. 2017. AmphiBIO, a global database for amphibian ecological traits. Scientific Data, 4:170123. Available from https://ecologicaltraitdata.github.io/traitdataform/reference/amphibio.html (Accessed November 2019)</t>
  </si>
  <si>
    <t>Passmore NI, Carruthers VC. 1995. South African Frogs: A Complete Guide. 2nd ed. Southern Book Publishers and University of the Witwatersrand Press, Johannesburg.</t>
  </si>
  <si>
    <t>Rose W. 1962. The Reptiles and Amphibians of Southern Africa. Maskew Miller, Cape Town.</t>
  </si>
  <si>
    <t>Stark D, Turner A, van Rensburg BJ, Measey J. (in press) Population estimation of a cryptic moss frog using acoustic spatially explicit capture recapture. In S.C. Walls and K.M. O’Donnell, editors, Strategies for Conservation Success in Herpetology.  Society for the Study of Amphibians and Reptiles. Herpetological Conservation Series, Vol. 4.</t>
  </si>
  <si>
    <t>Tinsley R, Minter L, Measey J, Howell K, Veloso A, Núñez H, Romano A. 2009. Xenopus laevis. The IUCN Red List of Threatened Species 2009: e.T58174A11730010. Avialable from https://dx.doi.org/10.2305/IUCN.UK.2009.RLTS.T58174A11730010.en.</t>
  </si>
  <si>
    <t>Wager VA. 1965. The Frogs of South Africa. Purnell &amp; Sons, Cape Town</t>
  </si>
  <si>
    <t>Wager VA. 1986. Frogs of South Africa. Delta Books, Craighall, South Africa.</t>
  </si>
  <si>
    <r>
      <t xml:space="preserve">Baard EHW. 1989. The status of some rare and endangered endemic reptiles and amphibians of the southwestern Cape Province, South Africa. Biological Conservation </t>
    </r>
    <r>
      <rPr>
        <b/>
        <sz val="11"/>
        <color theme="1"/>
        <rFont val="Calibri"/>
        <family val="2"/>
        <scheme val="minor"/>
      </rPr>
      <t>49</t>
    </r>
    <r>
      <rPr>
        <sz val="11"/>
        <color theme="1"/>
        <rFont val="Calibri"/>
        <family val="2"/>
        <scheme val="minor"/>
      </rPr>
      <t>:161–168.</t>
    </r>
  </si>
  <si>
    <r>
      <t xml:space="preserve">Becker F. 2014. Searching for answers to the silent decline: first estimates of survival and recruitment for the critically endangered Rose’s mountain toadlet, </t>
    </r>
    <r>
      <rPr>
        <i/>
        <sz val="11"/>
        <color theme="1"/>
        <rFont val="Calibri"/>
        <family val="2"/>
        <scheme val="minor"/>
      </rPr>
      <t>Capensibufo rosei</t>
    </r>
    <r>
      <rPr>
        <sz val="11"/>
        <color theme="1"/>
        <rFont val="Calibri"/>
        <family val="2"/>
        <scheme val="minor"/>
      </rPr>
      <t>. Honours Thesis. University of Cape Town, Cape Town, South Africa.</t>
    </r>
  </si>
  <si>
    <r>
      <t xml:space="preserve">Becker FS, Tolley KA, Measey GJ, Altwegg R. 2017. Extreme Climate-Induced Life-History Plasticity in an Amphibian. The American Naturalist </t>
    </r>
    <r>
      <rPr>
        <b/>
        <sz val="11"/>
        <color theme="1"/>
        <rFont val="Calibri"/>
        <family val="2"/>
        <scheme val="minor"/>
      </rPr>
      <t>191</t>
    </r>
    <r>
      <rPr>
        <sz val="11"/>
        <color theme="1"/>
        <rFont val="Calibri"/>
        <family val="2"/>
        <scheme val="minor"/>
      </rPr>
      <t>:250–258.</t>
    </r>
  </si>
  <si>
    <r>
      <t xml:space="preserve">Berk L. 1938. Studies in the reproduction of </t>
    </r>
    <r>
      <rPr>
        <i/>
        <sz val="11"/>
        <color theme="1"/>
        <rFont val="Calibri"/>
        <family val="2"/>
        <scheme val="minor"/>
      </rPr>
      <t>Xenopus laevis</t>
    </r>
    <r>
      <rPr>
        <sz val="11"/>
        <color theme="1"/>
        <rFont val="Calibri"/>
        <family val="2"/>
        <scheme val="minor"/>
      </rPr>
      <t xml:space="preserve">. I. The relation of the external environmental factors to the sexual cycle. South African Journal of Medical Sciences </t>
    </r>
    <r>
      <rPr>
        <b/>
        <sz val="11"/>
        <color theme="1"/>
        <rFont val="Calibri"/>
        <family val="2"/>
        <scheme val="minor"/>
      </rPr>
      <t>3</t>
    </r>
    <r>
      <rPr>
        <sz val="11"/>
        <color theme="1"/>
        <rFont val="Calibri"/>
        <family val="2"/>
        <scheme val="minor"/>
      </rPr>
      <t>: 72–77.</t>
    </r>
  </si>
  <si>
    <r>
      <t xml:space="preserve">Boycott RC, de Villiers AL. 1986. The status of </t>
    </r>
    <r>
      <rPr>
        <i/>
        <sz val="11"/>
        <color theme="1"/>
        <rFont val="Calibri"/>
        <family val="2"/>
        <scheme val="minor"/>
      </rPr>
      <t>Heleophryne rosei</t>
    </r>
    <r>
      <rPr>
        <sz val="11"/>
        <color theme="1"/>
        <rFont val="Calibri"/>
        <family val="2"/>
        <scheme val="minor"/>
      </rPr>
      <t xml:space="preserve"> Hewitt (Anura: Leptodactylidae) on Table Mountain and recommendations for its conservation, South African Journal of Wildlife Research, </t>
    </r>
    <r>
      <rPr>
        <b/>
        <sz val="11"/>
        <color theme="1"/>
        <rFont val="Calibri"/>
        <family val="2"/>
        <scheme val="minor"/>
      </rPr>
      <t>4</t>
    </r>
    <r>
      <rPr>
        <sz val="11"/>
        <color theme="1"/>
        <rFont val="Calibri"/>
        <family val="2"/>
        <scheme val="minor"/>
      </rPr>
      <t>:129-134.</t>
    </r>
  </si>
  <si>
    <r>
      <t xml:space="preserve">Braack HH. 2004. </t>
    </r>
    <r>
      <rPr>
        <i/>
        <sz val="11"/>
        <color theme="1"/>
        <rFont val="Calibri"/>
        <family val="2"/>
        <scheme val="minor"/>
      </rPr>
      <t>Hyperolius horstockii</t>
    </r>
    <r>
      <rPr>
        <sz val="11"/>
        <color theme="1"/>
        <rFont val="Calibri"/>
        <family val="2"/>
        <scheme val="minor"/>
      </rPr>
      <t>. In Minter LR, Burger M, Harrison JA, Braack HH, Bishop PJ,  Kloepfer D, editors. Atlas and Red Data Book of the Frogs of South Africa, Lesotho and Swaziland. SI/MAB Series #9. Smithsonian Institution, Washington, DC.</t>
    </r>
  </si>
  <si>
    <r>
      <t xml:space="preserve">Channing A, Boycott R, Van Hensbergen HJ. 1988. Morphological variation of Heleophryne tadpoles from the Cape Province, South Africa (Anura: Heleophrynidae). Journal of Zoology </t>
    </r>
    <r>
      <rPr>
        <b/>
        <sz val="11"/>
        <color theme="1"/>
        <rFont val="Calibri"/>
        <family val="2"/>
        <scheme val="minor"/>
      </rPr>
      <t>215</t>
    </r>
    <r>
      <rPr>
        <sz val="11"/>
        <color theme="1"/>
        <rFont val="Calibri"/>
        <family val="2"/>
        <scheme val="minor"/>
      </rPr>
      <t>:205–216.</t>
    </r>
  </si>
  <si>
    <r>
      <t xml:space="preserve">Channing A. 1988 Opportunistic Seasonal Breeding by Frogs in Namaqualand, The Journal of the Herpetological Association of Africa </t>
    </r>
    <r>
      <rPr>
        <b/>
        <sz val="11"/>
        <color theme="1"/>
        <rFont val="Calibri"/>
        <family val="2"/>
        <scheme val="minor"/>
      </rPr>
      <t>35</t>
    </r>
    <r>
      <rPr>
        <sz val="11"/>
        <color theme="1"/>
        <rFont val="Calibri"/>
        <family val="2"/>
        <scheme val="minor"/>
      </rPr>
      <t>:19-24</t>
    </r>
  </si>
  <si>
    <r>
      <t xml:space="preserve">Channing A. 2004a. </t>
    </r>
    <r>
      <rPr>
        <i/>
        <sz val="11"/>
        <color theme="1"/>
        <rFont val="Calibri"/>
        <family val="2"/>
        <scheme val="minor"/>
      </rPr>
      <t>Afrana fuscigula</t>
    </r>
    <r>
      <rPr>
        <sz val="11"/>
        <color theme="1"/>
        <rFont val="Calibri"/>
        <family val="2"/>
        <scheme val="minor"/>
      </rPr>
      <t>. In Minter LR, Burger M, Harrison JA, Braack HH, Bishop PJ,  Kloepfer D, editors. Atlas and Red Data Book of the Frogs of South Africa, Lesotho and Swaziland. SI/MAB Series #9. Smithsonian Institution, Washington, DC.</t>
    </r>
  </si>
  <si>
    <r>
      <t xml:space="preserve">Channing A. 2004b. </t>
    </r>
    <r>
      <rPr>
        <i/>
        <sz val="11"/>
        <color theme="1"/>
        <rFont val="Calibri"/>
        <family val="2"/>
        <scheme val="minor"/>
      </rPr>
      <t xml:space="preserve">Arthroleptella lightfooti. </t>
    </r>
    <r>
      <rPr>
        <sz val="11"/>
        <color theme="1"/>
        <rFont val="Calibri"/>
        <family val="2"/>
        <scheme val="minor"/>
      </rPr>
      <t>In Minter LR, Burger M, Harrison JA, Braack HH, Bishop PJ,  Kloepfer D, editors. Atlas and Red Data Book of the Frogs of South Africa, Lesotho and Swaziland. SI/MAB Series #9. Smithsonian Institution, Washington, DC.</t>
    </r>
  </si>
  <si>
    <r>
      <t xml:space="preserve">Channing A. 2004c. </t>
    </r>
    <r>
      <rPr>
        <i/>
        <sz val="11"/>
        <color theme="1"/>
        <rFont val="Calibri"/>
        <family val="2"/>
        <scheme val="minor"/>
      </rPr>
      <t xml:space="preserve">Strongylopus grayii. </t>
    </r>
    <r>
      <rPr>
        <sz val="11"/>
        <color theme="1"/>
        <rFont val="Calibri"/>
        <family val="2"/>
        <scheme val="minor"/>
      </rPr>
      <t>In Minter LR, Burger M, Harrison JA, Braack HH, Bishop PJ,  Kloepfer D, editors. Atlas and Red Data Book of the Frogs of South Africa, Lesotho and Swaziland. SI/MAB Series #9. Smithsonian Institution, Washington, DC.</t>
    </r>
  </si>
  <si>
    <r>
      <t xml:space="preserve">Channing A. 2004d. </t>
    </r>
    <r>
      <rPr>
        <i/>
        <sz val="11"/>
        <color theme="1"/>
        <rFont val="Calibri"/>
        <family val="2"/>
        <scheme val="minor"/>
      </rPr>
      <t xml:space="preserve">Tomopterna delalandii. </t>
    </r>
    <r>
      <rPr>
        <sz val="11"/>
        <color theme="1"/>
        <rFont val="Calibri"/>
        <family val="2"/>
        <scheme val="minor"/>
      </rPr>
      <t>In Minter LR, Burger M, Harrison JA, Braack HH, Bishop PJ,  Kloepfer D, editors. Atlas and Red Data Book of the Frogs of South Africa, Lesotho and Swaziland. SI/MAB Series #9. Smithsonian Institution, Washington, DC.</t>
    </r>
  </si>
  <si>
    <r>
      <t xml:space="preserve">Cherry MI, Francillon-Vieillot H. 1992. Body size, age and reproduction in the leopard toad, </t>
    </r>
    <r>
      <rPr>
        <i/>
        <sz val="11"/>
        <color theme="1"/>
        <rFont val="Calibri"/>
        <family val="2"/>
        <scheme val="minor"/>
      </rPr>
      <t>Bufo pardalis</t>
    </r>
    <r>
      <rPr>
        <sz val="11"/>
        <color theme="1"/>
        <rFont val="Calibri"/>
        <family val="2"/>
        <scheme val="minor"/>
      </rPr>
      <t xml:space="preserve">. Journal of Zoology </t>
    </r>
    <r>
      <rPr>
        <b/>
        <sz val="11"/>
        <color theme="1"/>
        <rFont val="Calibri"/>
        <family val="2"/>
        <scheme val="minor"/>
      </rPr>
      <t>228</t>
    </r>
    <r>
      <rPr>
        <sz val="11"/>
        <color theme="1"/>
        <rFont val="Calibri"/>
        <family val="2"/>
        <scheme val="minor"/>
      </rPr>
      <t>:41–50.</t>
    </r>
  </si>
  <si>
    <r>
      <t>Cherry MI. 1992. Sexual Selection in the Leopard Toad,</t>
    </r>
    <r>
      <rPr>
        <i/>
        <sz val="11"/>
        <color theme="1"/>
        <rFont val="Calibri"/>
        <family val="2"/>
        <scheme val="minor"/>
      </rPr>
      <t xml:space="preserve"> Bufo pardalis</t>
    </r>
    <r>
      <rPr>
        <sz val="11"/>
        <color theme="1"/>
        <rFont val="Calibri"/>
        <family val="2"/>
        <scheme val="minor"/>
      </rPr>
      <t>. Behaviour</t>
    </r>
    <r>
      <rPr>
        <b/>
        <sz val="11"/>
        <color theme="1"/>
        <rFont val="Calibri"/>
        <family val="2"/>
        <scheme val="minor"/>
      </rPr>
      <t xml:space="preserve"> 120</t>
    </r>
    <r>
      <rPr>
        <sz val="11"/>
        <color theme="1"/>
        <rFont val="Calibri"/>
        <family val="2"/>
        <scheme val="minor"/>
      </rPr>
      <t>:164–176.</t>
    </r>
  </si>
  <si>
    <r>
      <t xml:space="preserve">Courant J, Vogt S, Marques R, Measey J, Secondi J, Rebelo R, De Villiers A, Ihlow F, De Busschere C, Backeljau T, Rödder D, Herrel A. 2017. Are invasive populations characterized by a broader diet than native populations? PeerJ </t>
    </r>
    <r>
      <rPr>
        <b/>
        <sz val="11"/>
        <color theme="1"/>
        <rFont val="Calibri"/>
        <family val="2"/>
        <scheme val="minor"/>
      </rPr>
      <t>5</t>
    </r>
    <r>
      <rPr>
        <sz val="11"/>
        <color theme="1"/>
        <rFont val="Calibri"/>
        <family val="2"/>
        <scheme val="minor"/>
      </rPr>
      <t>:e3250.</t>
    </r>
  </si>
  <si>
    <r>
      <t xml:space="preserve">Cressey ER, Measey GJ, Tolley KA. 2015. Fading out of view: the enigmatic decline of Rose’s mountain toad Capensibufo rosei. Oryx </t>
    </r>
    <r>
      <rPr>
        <b/>
        <sz val="11"/>
        <color theme="1"/>
        <rFont val="Calibri"/>
        <family val="2"/>
        <scheme val="minor"/>
      </rPr>
      <t>49</t>
    </r>
    <r>
      <rPr>
        <sz val="11"/>
        <color theme="1"/>
        <rFont val="Calibri"/>
        <family val="2"/>
        <scheme val="minor"/>
      </rPr>
      <t>:521–528.</t>
    </r>
  </si>
  <si>
    <r>
      <t xml:space="preserve">Cunningham M, Henderson CL. 2000. </t>
    </r>
    <r>
      <rPr>
        <i/>
        <sz val="11"/>
        <color theme="1"/>
        <rFont val="Calibri"/>
        <family val="2"/>
        <scheme val="minor"/>
      </rPr>
      <t>Strongylopus bonaespei</t>
    </r>
    <r>
      <rPr>
        <sz val="11"/>
        <color theme="1"/>
        <rFont val="Calibri"/>
        <family val="2"/>
        <scheme val="minor"/>
      </rPr>
      <t xml:space="preserve"> – reproduction. African Herp News </t>
    </r>
    <r>
      <rPr>
        <b/>
        <sz val="11"/>
        <color theme="1"/>
        <rFont val="Calibri"/>
        <family val="2"/>
        <scheme val="minor"/>
      </rPr>
      <t>31</t>
    </r>
    <r>
      <rPr>
        <sz val="11"/>
        <color theme="1"/>
        <rFont val="Calibri"/>
        <family val="2"/>
        <scheme val="minor"/>
      </rPr>
      <t>: 4–5.</t>
    </r>
  </si>
  <si>
    <r>
      <t xml:space="preserve">Cunningham M. 2004. </t>
    </r>
    <r>
      <rPr>
        <i/>
        <sz val="11"/>
        <color theme="1"/>
        <rFont val="Calibri"/>
        <family val="2"/>
        <scheme val="minor"/>
      </rPr>
      <t xml:space="preserve">Bufo angusticeps. </t>
    </r>
    <r>
      <rPr>
        <sz val="11"/>
        <color theme="1"/>
        <rFont val="Calibri"/>
        <family val="2"/>
        <scheme val="minor"/>
      </rPr>
      <t>In Minter LR, Burger M, Harrison JA, Braack HH, Bishop PJ,  Kloepfer D, editors. Atlas and Red Data Book of the Frogs of South Africa, Lesotho and Swaziland. SI/MAB Series #9. Smithsonian Institution, Washington, DC.</t>
    </r>
  </si>
  <si>
    <r>
      <t xml:space="preserve">da Silva JM, Feldheim KA, Daniels RJ, Edwards S, Tolley KA. 2016. Analysis of genetic diversity in Rose’s mountain toadlet (Capensibufo rosei) using novel microsatellite markers. African Journal of Herpetology </t>
    </r>
    <r>
      <rPr>
        <b/>
        <sz val="11"/>
        <color theme="1"/>
        <rFont val="Calibri"/>
        <family val="2"/>
        <scheme val="minor"/>
      </rPr>
      <t>65</t>
    </r>
    <r>
      <rPr>
        <sz val="11"/>
        <color theme="1"/>
        <rFont val="Calibri"/>
        <family val="2"/>
        <scheme val="minor"/>
      </rPr>
      <t>:69–82.</t>
    </r>
  </si>
  <si>
    <r>
      <t>da Silva JM, Feldheim KA, Measey GJ, Doucette-Riise S, Daniels RJ, Chauke LF, Tolley KA. 2017. Genetic diversity and differentiation of the Western Leopard Toad (</t>
    </r>
    <r>
      <rPr>
        <i/>
        <sz val="11"/>
        <color theme="1"/>
        <rFont val="Calibri"/>
        <family val="2"/>
        <scheme val="minor"/>
      </rPr>
      <t>Sclerophrys pantherina</t>
    </r>
    <r>
      <rPr>
        <sz val="11"/>
        <color theme="1"/>
        <rFont val="Calibri"/>
        <family val="2"/>
        <scheme val="minor"/>
      </rPr>
      <t xml:space="preserve">) based on mitochondrial and microsatellite markers. African Journal of Herpetology </t>
    </r>
    <r>
      <rPr>
        <b/>
        <sz val="11"/>
        <color theme="1"/>
        <rFont val="Calibri"/>
        <family val="2"/>
        <scheme val="minor"/>
      </rPr>
      <t>66</t>
    </r>
    <r>
      <rPr>
        <sz val="11"/>
        <color theme="1"/>
        <rFont val="Calibri"/>
        <family val="2"/>
        <scheme val="minor"/>
      </rPr>
      <t>:25–38.</t>
    </r>
  </si>
  <si>
    <r>
      <t>da Silva JM, Tolley KA. 2018. Conservation genetics of an endemic and threatened amphibian (</t>
    </r>
    <r>
      <rPr>
        <i/>
        <sz val="11"/>
        <color theme="1"/>
        <rFont val="Calibri"/>
        <family val="2"/>
        <scheme val="minor"/>
      </rPr>
      <t>Capensibufo rosei</t>
    </r>
    <r>
      <rPr>
        <sz val="11"/>
        <color theme="1"/>
        <rFont val="Calibri"/>
        <family val="2"/>
        <scheme val="minor"/>
      </rPr>
      <t xml:space="preserve">): a leap towards establishing a genetic monitoring framework. Conservation Genetics </t>
    </r>
    <r>
      <rPr>
        <b/>
        <sz val="11"/>
        <color theme="1"/>
        <rFont val="Calibri"/>
        <family val="2"/>
        <scheme val="minor"/>
      </rPr>
      <t>19</t>
    </r>
    <r>
      <rPr>
        <sz val="11"/>
        <color theme="1"/>
        <rFont val="Calibri"/>
        <family val="2"/>
        <scheme val="minor"/>
      </rPr>
      <t>:349–363.</t>
    </r>
  </si>
  <si>
    <r>
      <t xml:space="preserve">De Busschere C, Courant J, Herrel A, Rebelo R, Rödder D, Measey GJ, Backeljau T. 2016. Unequal contribution of native South African phylogeographic lineages to the invasion of the African clawed frog, </t>
    </r>
    <r>
      <rPr>
        <i/>
        <sz val="11"/>
        <color theme="1"/>
        <rFont val="Calibri"/>
        <family val="2"/>
        <scheme val="minor"/>
      </rPr>
      <t>Xenopus laevis</t>
    </r>
    <r>
      <rPr>
        <sz val="11"/>
        <color theme="1"/>
        <rFont val="Calibri"/>
        <family val="2"/>
        <scheme val="minor"/>
      </rPr>
      <t xml:space="preserve">, in Europe. PeerJ </t>
    </r>
    <r>
      <rPr>
        <b/>
        <sz val="11"/>
        <color theme="1"/>
        <rFont val="Calibri"/>
        <family val="2"/>
        <scheme val="minor"/>
      </rPr>
      <t>4</t>
    </r>
    <r>
      <rPr>
        <sz val="11"/>
        <color theme="1"/>
        <rFont val="Calibri"/>
        <family val="2"/>
        <scheme val="minor"/>
      </rPr>
      <t>:e1659–e1659.</t>
    </r>
  </si>
  <si>
    <r>
      <t xml:space="preserve">de Villiers AL, Boycott RC. LH. 2004. </t>
    </r>
    <r>
      <rPr>
        <i/>
        <sz val="11"/>
        <color theme="1"/>
        <rFont val="Calibri"/>
        <family val="2"/>
        <scheme val="minor"/>
      </rPr>
      <t xml:space="preserve">Strongylopus bonaespei. </t>
    </r>
    <r>
      <rPr>
        <sz val="11"/>
        <color theme="1"/>
        <rFont val="Calibri"/>
        <family val="2"/>
        <scheme val="minor"/>
      </rPr>
      <t>In Minter LR, Burger M, Harrison JA, Braack HH, Bishop PJ,  Kloepfer D, editors. Atlas and Red Data Book of the Frogs of South Africa, Lesotho and Swaziland. SI/MAB Series #9. Smithsonian Institution, Washington, DC.</t>
    </r>
  </si>
  <si>
    <r>
      <t xml:space="preserve">De Villiers AL. 1988. </t>
    </r>
    <r>
      <rPr>
        <i/>
        <sz val="11"/>
        <color theme="1"/>
        <rFont val="Calibri"/>
        <family val="2"/>
        <scheme val="minor"/>
      </rPr>
      <t>Breviceps gibbosus:</t>
    </r>
    <r>
      <rPr>
        <sz val="11"/>
        <color theme="1"/>
        <rFont val="Calibri"/>
        <family val="2"/>
        <scheme val="minor"/>
      </rPr>
      <t xml:space="preserve"> Species account. Pages 46–48 in Branch WR, editors. South African Red Data Book – Reptiles and Amphibians. South African National Scientific Programmes Report 151. CSIR, Pretoria.</t>
    </r>
  </si>
  <si>
    <r>
      <t xml:space="preserve">de Villiers AL. 2004a. </t>
    </r>
    <r>
      <rPr>
        <i/>
        <sz val="11"/>
        <color theme="1"/>
        <rFont val="Calibri"/>
        <family val="2"/>
        <scheme val="minor"/>
      </rPr>
      <t>Capensibufo rosei</t>
    </r>
    <r>
      <rPr>
        <sz val="11"/>
        <color theme="1"/>
        <rFont val="Calibri"/>
        <family val="2"/>
        <scheme val="minor"/>
      </rPr>
      <t>. In Minter LR, Burger M, Harrison JA, Braack HH, Bishop PJ,  Kloepfer D, editors. Atlas and Red Data Book of the Frogs of South Africa, Lesotho and Swaziland. SI/MAB Series #9. Smithsonian Institution, Washington, DC.</t>
    </r>
  </si>
  <si>
    <r>
      <t xml:space="preserve">de Villiers AL. 2004b. </t>
    </r>
    <r>
      <rPr>
        <i/>
        <sz val="11"/>
        <color theme="1"/>
        <rFont val="Calibri"/>
        <family val="2"/>
        <scheme val="minor"/>
      </rPr>
      <t xml:space="preserve">Microbatrachella capensis. </t>
    </r>
    <r>
      <rPr>
        <sz val="11"/>
        <color theme="1"/>
        <rFont val="Calibri"/>
        <family val="2"/>
        <scheme val="minor"/>
      </rPr>
      <t>In Minter LR, Burger M, Harrison JA, Braack HH, Bishop PJ,  Kloepfer D, editors. Atlas and Red Data Book of the Frogs of South Africa, Lesotho and Swaziland. SI/MAB Series #9. Smithsonian Institution, Washington, DC.</t>
    </r>
  </si>
  <si>
    <r>
      <t xml:space="preserve">de Villiers AL. 2004c. </t>
    </r>
    <r>
      <rPr>
        <i/>
        <sz val="11"/>
        <color theme="1"/>
        <rFont val="Calibri"/>
        <family val="2"/>
        <scheme val="minor"/>
      </rPr>
      <t xml:space="preserve">Xenopus gilli. </t>
    </r>
    <r>
      <rPr>
        <sz val="11"/>
        <color theme="1"/>
        <rFont val="Calibri"/>
        <family val="2"/>
        <scheme val="minor"/>
      </rPr>
      <t>In Minter LR, Burger M, Harrison JA, Braack HH, Bishop PJ,  Kloepfer D, editors. Atlas and Red Data Book of the Frogs of South Africa, Lesotho and Swaziland. SI/MAB Series #9. Smithsonian Institution, Washington, DC.</t>
    </r>
  </si>
  <si>
    <r>
      <t xml:space="preserve">de Villiers AL. 2004d. </t>
    </r>
    <r>
      <rPr>
        <i/>
        <sz val="11"/>
        <color theme="1"/>
        <rFont val="Calibri"/>
        <family val="2"/>
        <scheme val="minor"/>
      </rPr>
      <t>Bufo pantherinus</t>
    </r>
    <r>
      <rPr>
        <sz val="11"/>
        <color theme="1"/>
        <rFont val="Calibri"/>
        <family val="2"/>
        <scheme val="minor"/>
      </rPr>
      <t>. In Minter LR, Burger M, Harrison JA, Braack HH, Bishop PJ,  Kloepfer D, editors. Atlas and Red Data Book of the Frogs of South Africa, Lesotho and Swaziland. SI/MAB Series #9. Smithsonian Institution, Washington, DC.</t>
    </r>
  </si>
  <si>
    <r>
      <t xml:space="preserve">De Villiers CGS. 1929. Some observations on the breeding habits of the anura of the Stellenbosch flats in particular of </t>
    </r>
    <r>
      <rPr>
        <i/>
        <sz val="11"/>
        <color theme="1"/>
        <rFont val="Calibri"/>
        <family val="2"/>
        <scheme val="minor"/>
      </rPr>
      <t>Cacosternum capense</t>
    </r>
    <r>
      <rPr>
        <sz val="11"/>
        <color theme="1"/>
        <rFont val="Calibri"/>
        <family val="2"/>
        <scheme val="minor"/>
      </rPr>
      <t xml:space="preserve"> and </t>
    </r>
    <r>
      <rPr>
        <i/>
        <sz val="11"/>
        <color theme="1"/>
        <rFont val="Calibri"/>
        <family val="2"/>
        <scheme val="minor"/>
      </rPr>
      <t>Bufo angusticeps</t>
    </r>
    <r>
      <rPr>
        <sz val="11"/>
        <color theme="1"/>
        <rFont val="Calibri"/>
        <family val="2"/>
        <scheme val="minor"/>
      </rPr>
      <t xml:space="preserve">. Annals of the Transvaal Museum </t>
    </r>
    <r>
      <rPr>
        <b/>
        <sz val="11"/>
        <color theme="1"/>
        <rFont val="Calibri"/>
        <family val="2"/>
        <scheme val="minor"/>
      </rPr>
      <t>13</t>
    </r>
    <r>
      <rPr>
        <sz val="11"/>
        <color theme="1"/>
        <rFont val="Calibri"/>
        <family val="2"/>
        <scheme val="minor"/>
      </rPr>
      <t>: 123–141.</t>
    </r>
  </si>
  <si>
    <r>
      <t xml:space="preserve">du Preez LH. 2004. </t>
    </r>
    <r>
      <rPr>
        <i/>
        <sz val="11"/>
        <color theme="1"/>
        <rFont val="Calibri"/>
        <family val="2"/>
        <scheme val="minor"/>
      </rPr>
      <t xml:space="preserve">Semnodactylus wealii. </t>
    </r>
    <r>
      <rPr>
        <sz val="11"/>
        <color theme="1"/>
        <rFont val="Calibri"/>
        <family val="2"/>
        <scheme val="minor"/>
      </rPr>
      <t>In Minter LR, Burger M, Harrison JA, Braack HH, Bishop PJ,  Kloepfer D, editors. Atlas and Red Data Book of the Frogs of South Africa, Lesotho and Swaziland. SI/MAB Series #9. Smithsonian Institution, Washington, DC.</t>
    </r>
  </si>
  <si>
    <r>
      <t xml:space="preserve">Edwards S, Tolley KA, Measey GJ. 2017. Habitat characteristics influence the breeding of Rose’s dwarf mountain toadlet </t>
    </r>
    <r>
      <rPr>
        <i/>
        <sz val="11"/>
        <color theme="1"/>
        <rFont val="Calibri"/>
        <family val="2"/>
        <scheme val="minor"/>
      </rPr>
      <t>Capensibufo rosei</t>
    </r>
    <r>
      <rPr>
        <sz val="11"/>
        <color theme="1"/>
        <rFont val="Calibri"/>
        <family val="2"/>
        <scheme val="minor"/>
      </rPr>
      <t xml:space="preserve"> (Anura: Bufonidae), Herpetological Journal </t>
    </r>
    <r>
      <rPr>
        <b/>
        <sz val="11"/>
        <color theme="1"/>
        <rFont val="Calibri"/>
        <family val="2"/>
        <scheme val="minor"/>
      </rPr>
      <t>27</t>
    </r>
    <r>
      <rPr>
        <sz val="11"/>
        <color theme="1"/>
        <rFont val="Calibri"/>
        <family val="2"/>
        <scheme val="minor"/>
      </rPr>
      <t>:287-298.</t>
    </r>
  </si>
  <si>
    <r>
      <t xml:space="preserve"> Evans BJ, Morales JC, Picker MD, Melnick DJ, Kelley DB. 1998. Absence of Extensive Introgression between </t>
    </r>
    <r>
      <rPr>
        <i/>
        <sz val="11"/>
        <color theme="1"/>
        <rFont val="Calibri"/>
        <family val="2"/>
        <scheme val="minor"/>
      </rPr>
      <t>Xenopus gilli</t>
    </r>
    <r>
      <rPr>
        <sz val="11"/>
        <color theme="1"/>
        <rFont val="Calibri"/>
        <family val="2"/>
        <scheme val="minor"/>
      </rPr>
      <t xml:space="preserve"> and </t>
    </r>
    <r>
      <rPr>
        <i/>
        <sz val="11"/>
        <color theme="1"/>
        <rFont val="Calibri"/>
        <family val="2"/>
        <scheme val="minor"/>
      </rPr>
      <t>Xenopus laevis laevis</t>
    </r>
    <r>
      <rPr>
        <sz val="11"/>
        <color theme="1"/>
        <rFont val="Calibri"/>
        <family val="2"/>
        <scheme val="minor"/>
      </rPr>
      <t xml:space="preserve"> (Anura: Pipidae) in Southwestern Cape Province, South Africa. Copeia </t>
    </r>
    <r>
      <rPr>
        <b/>
        <sz val="11"/>
        <color theme="1"/>
        <rFont val="Calibri"/>
        <family val="2"/>
        <scheme val="minor"/>
      </rPr>
      <t>1998</t>
    </r>
    <r>
      <rPr>
        <sz val="11"/>
        <color theme="1"/>
        <rFont val="Calibri"/>
        <family val="2"/>
        <scheme val="minor"/>
      </rPr>
      <t>:504–509.</t>
    </r>
  </si>
  <si>
    <r>
      <t xml:space="preserve">Fogell DJ, Tolley KA, Measey GJ. 2013. Mind the gaps: investigating the cause of the current range disjunction in the Cape Platanna, </t>
    </r>
    <r>
      <rPr>
        <i/>
        <sz val="11"/>
        <color theme="1"/>
        <rFont val="Calibri"/>
        <family val="2"/>
        <scheme val="minor"/>
      </rPr>
      <t>Xenopus gilli</t>
    </r>
    <r>
      <rPr>
        <sz val="11"/>
        <color theme="1"/>
        <rFont val="Calibri"/>
        <family val="2"/>
        <scheme val="minor"/>
      </rPr>
      <t xml:space="preserve"> (Anura: Pipidae). PeerJ. </t>
    </r>
    <r>
      <rPr>
        <b/>
        <sz val="11"/>
        <color theme="1"/>
        <rFont val="Calibri"/>
        <family val="2"/>
        <scheme val="minor"/>
      </rPr>
      <t>1</t>
    </r>
    <r>
      <rPr>
        <sz val="11"/>
        <color theme="1"/>
        <rFont val="Calibri"/>
        <family val="2"/>
        <scheme val="minor"/>
      </rPr>
      <t xml:space="preserve">:e166. </t>
    </r>
  </si>
  <si>
    <r>
      <t xml:space="preserve">Furman BLS, Cauret CMS, Colby GA, Measey GJ, Evans BJ. 2017. Limited genomic consequences of hybridization between two African clawed frogs, </t>
    </r>
    <r>
      <rPr>
        <i/>
        <sz val="11"/>
        <color theme="1"/>
        <rFont val="Calibri"/>
        <family val="2"/>
        <scheme val="minor"/>
      </rPr>
      <t>Xenopus gilli</t>
    </r>
    <r>
      <rPr>
        <sz val="11"/>
        <color theme="1"/>
        <rFont val="Calibri"/>
        <family val="2"/>
        <scheme val="minor"/>
      </rPr>
      <t xml:space="preserve"> and </t>
    </r>
    <r>
      <rPr>
        <i/>
        <sz val="11"/>
        <color theme="1"/>
        <rFont val="Calibri"/>
        <family val="2"/>
        <scheme val="minor"/>
      </rPr>
      <t>X. laevis</t>
    </r>
    <r>
      <rPr>
        <sz val="11"/>
        <color theme="1"/>
        <rFont val="Calibri"/>
        <family val="2"/>
        <scheme val="minor"/>
      </rPr>
      <t xml:space="preserve"> (Anura: Pipidae). Scientific Reports </t>
    </r>
    <r>
      <rPr>
        <b/>
        <sz val="11"/>
        <color theme="1"/>
        <rFont val="Calibri"/>
        <family val="2"/>
        <scheme val="minor"/>
      </rPr>
      <t>7</t>
    </r>
    <r>
      <rPr>
        <sz val="11"/>
        <color theme="1"/>
        <rFont val="Calibri"/>
        <family val="2"/>
        <scheme val="minor"/>
      </rPr>
      <t>:1091.</t>
    </r>
  </si>
  <si>
    <r>
      <t xml:space="preserve">Grandison AGC. 1980. A new genus of toad (Anura: Bufonidae) from the Republic of South Africa with remarks on its relationships. Bulletin of the British Museum (Natural History) </t>
    </r>
    <r>
      <rPr>
        <b/>
        <sz val="11"/>
        <color theme="1"/>
        <rFont val="Calibri"/>
        <family val="2"/>
        <scheme val="minor"/>
      </rPr>
      <t>39</t>
    </r>
    <r>
      <rPr>
        <sz val="11"/>
        <color theme="1"/>
        <rFont val="Calibri"/>
        <family val="2"/>
        <scheme val="minor"/>
      </rPr>
      <t>:293–298.</t>
    </r>
  </si>
  <si>
    <r>
      <t xml:space="preserve">Greig JC, Boycott RC, de Villiers AL. 1979. Notes on the elevation of </t>
    </r>
    <r>
      <rPr>
        <i/>
        <sz val="11"/>
        <color theme="1"/>
        <rFont val="Calibri"/>
        <family val="2"/>
        <scheme val="minor"/>
      </rPr>
      <t>Rana fasciata montana</t>
    </r>
    <r>
      <rPr>
        <sz val="11"/>
        <color theme="1"/>
        <rFont val="Calibri"/>
        <family val="2"/>
        <scheme val="minor"/>
      </rPr>
      <t xml:space="preserve"> FitzSimons, 1946 to specific rank, and on the identity of </t>
    </r>
    <r>
      <rPr>
        <i/>
        <sz val="11"/>
        <color theme="1"/>
        <rFont val="Calibri"/>
        <family val="2"/>
        <scheme val="minor"/>
      </rPr>
      <t>Rana fasciata sensu</t>
    </r>
    <r>
      <rPr>
        <sz val="11"/>
        <color theme="1"/>
        <rFont val="Calibri"/>
        <family val="2"/>
        <scheme val="minor"/>
      </rPr>
      <t xml:space="preserve"> Burchell, 1824 (Anura: Ranidae). Annals of the Cape Provincial Museums (Natural History) </t>
    </r>
    <r>
      <rPr>
        <b/>
        <sz val="11"/>
        <color theme="1"/>
        <rFont val="Calibri"/>
        <family val="2"/>
        <scheme val="minor"/>
      </rPr>
      <t>13</t>
    </r>
    <r>
      <rPr>
        <sz val="11"/>
        <color theme="1"/>
        <rFont val="Calibri"/>
        <family val="2"/>
        <scheme val="minor"/>
      </rPr>
      <t>:1-30.</t>
    </r>
  </si>
  <si>
    <r>
      <t xml:space="preserve">Harrison JA, Minter LR. 2004. </t>
    </r>
    <r>
      <rPr>
        <i/>
        <sz val="11"/>
        <color theme="1"/>
        <rFont val="Calibri"/>
        <family val="2"/>
        <scheme val="minor"/>
      </rPr>
      <t xml:space="preserve">Breviceps gibbosus. </t>
    </r>
    <r>
      <rPr>
        <sz val="11"/>
        <color theme="1"/>
        <rFont val="Calibri"/>
        <family val="2"/>
        <scheme val="minor"/>
      </rPr>
      <t>In Minter LR, Burger M, Harrison JA, Braack HH, Bishop PJ,  Kloepfer D, editors. Atlas and Red Data Book of the Frogs of South Africa, Lesotho and Swaziland. SI/MAB Series #9. Smithsonian Institution, Washington, DC.</t>
    </r>
  </si>
  <si>
    <r>
      <t xml:space="preserve">Harrison JA. 2004a. </t>
    </r>
    <r>
      <rPr>
        <i/>
        <sz val="11"/>
        <color theme="1"/>
        <rFont val="Calibri"/>
        <family val="2"/>
        <scheme val="minor"/>
      </rPr>
      <t>Breviceps rosei</t>
    </r>
    <r>
      <rPr>
        <sz val="11"/>
        <color theme="1"/>
        <rFont val="Calibri"/>
        <family val="2"/>
        <scheme val="minor"/>
      </rPr>
      <t>. In Minter LR, Burger M, Harrison JA, Braack HH, Bishop PJ,  Kloepfer D, editors. Atlas and Red Data Book of the Frogs of South Africa, Lesotho and Swaziland. SI/MAB Series #9. Smithsonian Institution, Washington, DC.</t>
    </r>
  </si>
  <si>
    <r>
      <t xml:space="preserve">Harrison JA. 2004b. </t>
    </r>
    <r>
      <rPr>
        <i/>
        <sz val="11"/>
        <color theme="1"/>
        <rFont val="Calibri"/>
        <family val="2"/>
        <scheme val="minor"/>
      </rPr>
      <t>Breviceps montanus</t>
    </r>
    <r>
      <rPr>
        <sz val="11"/>
        <color theme="1"/>
        <rFont val="Calibri"/>
        <family val="2"/>
        <scheme val="minor"/>
      </rPr>
      <t>. In Minter LR, Burger M, Harrison JA, Braack HH, Bishop PJ,  Kloepfer D, editors. Atlas and Red Data Book of the Frogs of South Africa, Lesotho and Swaziland. SI/MAB Series #9. Smithsonian Institution, Washington, DC.</t>
    </r>
  </si>
  <si>
    <r>
      <t xml:space="preserve">Hey D. 1949. A report on the culture of the South African clawed frog </t>
    </r>
    <r>
      <rPr>
        <i/>
        <sz val="11"/>
        <color theme="1"/>
        <rFont val="Calibri"/>
        <family val="2"/>
        <scheme val="minor"/>
      </rPr>
      <t>Xenopus laevis</t>
    </r>
    <r>
      <rPr>
        <sz val="11"/>
        <color theme="1"/>
        <rFont val="Calibri"/>
        <family val="2"/>
        <scheme val="minor"/>
      </rPr>
      <t xml:space="preserve"> (Daudin) at the Jonkershoek Inland Fish Hatchery. Transactions of the Royal Society, South Africa </t>
    </r>
    <r>
      <rPr>
        <b/>
        <sz val="11"/>
        <color theme="1"/>
        <rFont val="Calibri"/>
        <family val="2"/>
        <scheme val="minor"/>
      </rPr>
      <t>32</t>
    </r>
    <r>
      <rPr>
        <sz val="11"/>
        <color theme="1"/>
        <rFont val="Calibri"/>
        <family val="2"/>
        <scheme val="minor"/>
      </rPr>
      <t>:45–54.</t>
    </r>
  </si>
  <si>
    <r>
      <t xml:space="preserve">Jokumsen A, Weber ROYE. 1980. Haemoglobin-Oxygen Binding Properties in the Blood of </t>
    </r>
    <r>
      <rPr>
        <i/>
        <sz val="11"/>
        <color theme="1"/>
        <rFont val="Calibri"/>
        <family val="2"/>
        <scheme val="minor"/>
      </rPr>
      <t>Xenopus Laevis</t>
    </r>
    <r>
      <rPr>
        <sz val="11"/>
        <color theme="1"/>
        <rFont val="Calibri"/>
        <family val="2"/>
        <scheme val="minor"/>
      </rPr>
      <t>, with Special Reference to the Influences of Aestivation and of Temperature and Salinity Acclimation. The Journal of Experimental Biology</t>
    </r>
    <r>
      <rPr>
        <b/>
        <sz val="11"/>
        <color theme="1"/>
        <rFont val="Calibri"/>
        <family val="2"/>
        <scheme val="minor"/>
      </rPr>
      <t xml:space="preserve"> 86</t>
    </r>
    <r>
      <rPr>
        <sz val="11"/>
        <color theme="1"/>
        <rFont val="Calibri"/>
        <family val="2"/>
        <scheme val="minor"/>
      </rPr>
      <t>:19–37.</t>
    </r>
  </si>
  <si>
    <r>
      <t xml:space="preserve">Kalk M. 1960. Climate and breeding in </t>
    </r>
    <r>
      <rPr>
        <i/>
        <sz val="11"/>
        <color theme="1"/>
        <rFont val="Calibri"/>
        <family val="2"/>
        <scheme val="minor"/>
      </rPr>
      <t>Xenopus laevis</t>
    </r>
    <r>
      <rPr>
        <sz val="11"/>
        <color theme="1"/>
        <rFont val="Calibri"/>
        <family val="2"/>
        <scheme val="minor"/>
      </rPr>
      <t xml:space="preserve">. South African Journal of Science </t>
    </r>
    <r>
      <rPr>
        <b/>
        <sz val="11"/>
        <color theme="1"/>
        <rFont val="Calibri"/>
        <family val="2"/>
        <scheme val="minor"/>
      </rPr>
      <t>56</t>
    </r>
    <r>
      <rPr>
        <sz val="11"/>
        <color theme="1"/>
        <rFont val="Calibri"/>
        <family val="2"/>
        <scheme val="minor"/>
      </rPr>
      <t>: 271–276.</t>
    </r>
  </si>
  <si>
    <r>
      <t xml:space="preserve">Liedtke HC, Müller H, Hafner J, Nagel P, Loader SP. 2014. Interspecific patterns for egg and clutch sizes of African Bufonidae (Amphibia: Anura). Zoologischer Anzeiger - A Journal of Comparative Zoology </t>
    </r>
    <r>
      <rPr>
        <b/>
        <sz val="11"/>
        <color theme="1"/>
        <rFont val="Calibri"/>
        <family val="2"/>
        <scheme val="minor"/>
      </rPr>
      <t>253</t>
    </r>
    <r>
      <rPr>
        <sz val="11"/>
        <color theme="1"/>
        <rFont val="Calibri"/>
        <family val="2"/>
        <scheme val="minor"/>
      </rPr>
      <t>:309–315.</t>
    </r>
  </si>
  <si>
    <r>
      <t xml:space="preserve">Measey G. 1998. Terrestrial Prey Capture in </t>
    </r>
    <r>
      <rPr>
        <i/>
        <sz val="11"/>
        <color theme="1"/>
        <rFont val="Calibri"/>
        <family val="2"/>
        <scheme val="minor"/>
      </rPr>
      <t>Xenopus laevis</t>
    </r>
    <r>
      <rPr>
        <sz val="11"/>
        <color theme="1"/>
        <rFont val="Calibri"/>
        <family val="2"/>
        <scheme val="minor"/>
      </rPr>
      <t>. Copeia, </t>
    </r>
    <r>
      <rPr>
        <b/>
        <sz val="11"/>
        <color theme="1"/>
        <rFont val="Calibri"/>
        <family val="2"/>
        <scheme val="minor"/>
      </rPr>
      <t>1998</t>
    </r>
    <r>
      <rPr>
        <sz val="11"/>
        <color theme="1"/>
        <rFont val="Calibri"/>
        <family val="2"/>
        <scheme val="minor"/>
      </rPr>
      <t>:787-791</t>
    </r>
  </si>
  <si>
    <r>
      <t xml:space="preserve">Measey GJ, Rödder D, Green SL, Kobayashi R, Lillo F, Lobos G, Rebelo R, Thirion J-M. 2012. Ongoing invasions of the African clawed frog, </t>
    </r>
    <r>
      <rPr>
        <i/>
        <sz val="11"/>
        <color theme="1"/>
        <rFont val="Calibri"/>
        <family val="2"/>
        <scheme val="minor"/>
      </rPr>
      <t>Xenopus laevis</t>
    </r>
    <r>
      <rPr>
        <sz val="11"/>
        <color theme="1"/>
        <rFont val="Calibri"/>
        <family val="2"/>
        <scheme val="minor"/>
      </rPr>
      <t xml:space="preserve">: a global review. Biological Invasions </t>
    </r>
    <r>
      <rPr>
        <b/>
        <sz val="11"/>
        <color theme="1"/>
        <rFont val="Calibri"/>
        <family val="2"/>
        <scheme val="minor"/>
      </rPr>
      <t>14</t>
    </r>
    <r>
      <rPr>
        <sz val="11"/>
        <color theme="1"/>
        <rFont val="Calibri"/>
        <family val="2"/>
        <scheme val="minor"/>
      </rPr>
      <t>:2255–2270</t>
    </r>
  </si>
  <si>
    <r>
      <t xml:space="preserve">Measey GJ, Stevenson BC, Scott T, Altwegg R, Borchers DL. 2017. Counting chirps: acoustic monitoring of cryptic frogs. Journal of Applied Ecology </t>
    </r>
    <r>
      <rPr>
        <b/>
        <sz val="11"/>
        <color theme="1"/>
        <rFont val="Calibri"/>
        <family val="2"/>
        <scheme val="minor"/>
      </rPr>
      <t>54</t>
    </r>
    <r>
      <rPr>
        <sz val="11"/>
        <color theme="1"/>
        <rFont val="Calibri"/>
        <family val="2"/>
        <scheme val="minor"/>
      </rPr>
      <t>:894–902.</t>
    </r>
  </si>
  <si>
    <r>
      <t>Measey GJ.1998. Diet of feral </t>
    </r>
    <r>
      <rPr>
        <i/>
        <sz val="11"/>
        <color theme="1"/>
        <rFont val="Calibri"/>
        <family val="2"/>
        <scheme val="minor"/>
      </rPr>
      <t>Xenopus laevis</t>
    </r>
    <r>
      <rPr>
        <sz val="11"/>
        <color theme="1"/>
        <rFont val="Calibri"/>
        <family val="2"/>
        <scheme val="minor"/>
      </rPr>
      <t xml:space="preserve"> (Daudin) in South Wales, U.K.. Journal of Zoology, </t>
    </r>
    <r>
      <rPr>
        <b/>
        <sz val="11"/>
        <color theme="1"/>
        <rFont val="Calibri"/>
        <family val="2"/>
        <scheme val="minor"/>
      </rPr>
      <t>246</t>
    </r>
    <r>
      <rPr>
        <sz val="11"/>
        <color theme="1"/>
        <rFont val="Calibri"/>
        <family val="2"/>
        <scheme val="minor"/>
      </rPr>
      <t>: 287-298.</t>
    </r>
  </si>
  <si>
    <r>
      <t xml:space="preserve">Measey JG. 2004. </t>
    </r>
    <r>
      <rPr>
        <i/>
        <sz val="11"/>
        <color theme="1"/>
        <rFont val="Calibri"/>
        <family val="2"/>
        <scheme val="minor"/>
      </rPr>
      <t xml:space="preserve">Xenopis laevis. </t>
    </r>
    <r>
      <rPr>
        <sz val="11"/>
        <color theme="1"/>
        <rFont val="Calibri"/>
        <family val="2"/>
        <scheme val="minor"/>
      </rPr>
      <t>In Minter LR, Burger M, Harrison JA, Braack HH, Bishop PJ,  Kloepfer D, editors. Atlas and Red Data Book of the Frogs of South Africa, Lesotho and Swaziland. SI/MAB Series #9. Smithsonian Institution, Washington, DC.</t>
    </r>
  </si>
  <si>
    <r>
      <t xml:space="preserve">Morgan BE, Passmore NI, Fabian BC. 1989 Metamorphosis in the frog </t>
    </r>
    <r>
      <rPr>
        <i/>
        <sz val="11"/>
        <color theme="1"/>
        <rFont val="Calibri"/>
        <family val="2"/>
        <scheme val="minor"/>
      </rPr>
      <t>Arthroleptella lightfooti</t>
    </r>
    <r>
      <rPr>
        <sz val="11"/>
        <color theme="1"/>
        <rFont val="Calibri"/>
        <family val="2"/>
        <scheme val="minor"/>
      </rPr>
      <t xml:space="preserve"> (Anura, Ranidae) with emphasis on neuro-endocrine mechanisms. In: Bruton MN, editor. Alternative Life-History Styles of Animals. Perspectives in vertebrate science, vol 6. Springer, Dordrecht. </t>
    </r>
  </si>
  <si>
    <r>
      <t xml:space="preserve">Picker MD, McKenzie CJ, Fielding P. 1993. Embryonic Tolerance of Xenopus (Anura) to Acidic Blackwater. Copeia </t>
    </r>
    <r>
      <rPr>
        <b/>
        <sz val="11"/>
        <color theme="1"/>
        <rFont val="Calibri"/>
        <family val="2"/>
        <scheme val="minor"/>
      </rPr>
      <t>1993</t>
    </r>
    <r>
      <rPr>
        <sz val="11"/>
        <color theme="1"/>
        <rFont val="Calibri"/>
        <family val="2"/>
        <scheme val="minor"/>
      </rPr>
      <t>:1072–1081.</t>
    </r>
  </si>
  <si>
    <r>
      <t xml:space="preserve">Power JH, Rose W. 1929. Notes on the Habits and Life-Histories of Some Cape Peninusla Anura, Transactions of the Royal Society of South Africa </t>
    </r>
    <r>
      <rPr>
        <b/>
        <sz val="11"/>
        <color theme="1"/>
        <rFont val="Calibri"/>
        <family val="2"/>
        <scheme val="minor"/>
      </rPr>
      <t>17</t>
    </r>
    <r>
      <rPr>
        <sz val="11"/>
        <color theme="1"/>
        <rFont val="Calibri"/>
        <family val="2"/>
        <scheme val="minor"/>
      </rPr>
      <t>:109-115.</t>
    </r>
  </si>
  <si>
    <r>
      <t xml:space="preserve">Rau RE. 1978. The Development of </t>
    </r>
    <r>
      <rPr>
        <i/>
        <sz val="11"/>
        <color theme="1"/>
        <rFont val="Calibri"/>
        <family val="2"/>
        <scheme val="minor"/>
      </rPr>
      <t>Xenopus Gilli</t>
    </r>
    <r>
      <rPr>
        <sz val="11"/>
        <color theme="1"/>
        <rFont val="Calibri"/>
        <family val="2"/>
        <scheme val="minor"/>
      </rPr>
      <t xml:space="preserve"> Rose &amp; Hewitt (Anura, Pipidae), Annals of the South African Museum </t>
    </r>
    <r>
      <rPr>
        <b/>
        <sz val="11"/>
        <color theme="1"/>
        <rFont val="Calibri"/>
        <family val="2"/>
        <scheme val="minor"/>
      </rPr>
      <t>76</t>
    </r>
    <r>
      <rPr>
        <sz val="11"/>
        <color theme="1"/>
        <rFont val="Calibri"/>
        <family val="2"/>
        <scheme val="minor"/>
      </rPr>
      <t>:247-263.</t>
    </r>
  </si>
  <si>
    <r>
      <t xml:space="preserve">Ringeis A, Krumscheid B, Bishop PJ, de Vries C, Elepfandt A. 2017. Acoustic communication and reproductive behaviour in the aquatic frog </t>
    </r>
    <r>
      <rPr>
        <i/>
        <sz val="11"/>
        <color theme="1"/>
        <rFont val="Calibri"/>
        <family val="2"/>
        <scheme val="minor"/>
      </rPr>
      <t>Xenopus laevis</t>
    </r>
    <r>
      <rPr>
        <sz val="11"/>
        <color theme="1"/>
        <rFont val="Calibri"/>
        <family val="2"/>
        <scheme val="minor"/>
      </rPr>
      <t xml:space="preserve"> (Pipidae), a field study. African Journal of Herpetology </t>
    </r>
    <r>
      <rPr>
        <b/>
        <sz val="11"/>
        <color theme="1"/>
        <rFont val="Calibri"/>
        <family val="2"/>
        <scheme val="minor"/>
      </rPr>
      <t>66</t>
    </r>
    <r>
      <rPr>
        <sz val="11"/>
        <color theme="1"/>
        <rFont val="Calibri"/>
        <family val="2"/>
        <scheme val="minor"/>
      </rPr>
      <t>:122–146.</t>
    </r>
  </si>
  <si>
    <r>
      <t xml:space="preserve">Scott E. 2004. </t>
    </r>
    <r>
      <rPr>
        <i/>
        <sz val="11"/>
        <color theme="1"/>
        <rFont val="Calibri"/>
        <family val="2"/>
        <scheme val="minor"/>
      </rPr>
      <t>Cacosternum boettgeri</t>
    </r>
    <r>
      <rPr>
        <sz val="11"/>
        <color theme="1"/>
        <rFont val="Calibri"/>
        <family val="2"/>
        <scheme val="minor"/>
      </rPr>
      <t>. In Minter LR, Burger M, Harrison JA, Braack HH, Bishop PJ,  Kloepfer D, editors. Atlas and Red Data Book of the Frogs of South Africa, Lesotho and Swaziland. SI/MAB Series #9. Smithsonian Institution, Washington, DC.</t>
    </r>
  </si>
  <si>
    <r>
      <t xml:space="preserve">Tolley KA, Braae A, Cunningham M. 2010. Phylogeography of the Clicking Stream Frog </t>
    </r>
    <r>
      <rPr>
        <i/>
        <sz val="11"/>
        <color theme="1"/>
        <rFont val="Calibri"/>
        <family val="2"/>
        <scheme val="minor"/>
      </rPr>
      <t>Strongylopus grayii</t>
    </r>
    <r>
      <rPr>
        <sz val="11"/>
        <color theme="1"/>
        <rFont val="Calibri"/>
        <family val="2"/>
        <scheme val="minor"/>
      </rPr>
      <t xml:space="preserve"> (Anura, Pyxicephalidae) reveals cryptic divergence across climatic zones in an abundant and widespread taxon. African Journal of Herpetology </t>
    </r>
    <r>
      <rPr>
        <b/>
        <sz val="11"/>
        <color theme="1"/>
        <rFont val="Calibri"/>
        <family val="2"/>
        <scheme val="minor"/>
      </rPr>
      <t>59</t>
    </r>
    <r>
      <rPr>
        <sz val="11"/>
        <color theme="1"/>
        <rFont val="Calibri"/>
        <family val="2"/>
        <scheme val="minor"/>
      </rPr>
      <t>:17–32.</t>
    </r>
  </si>
  <si>
    <r>
      <t xml:space="preserve">Visser J. 1979. New and Reconfirmed Records for The Cape Province with Notes on some “Rare” Species (Sauria, Serpentes and Anura). The Journal of the Herpetological Association of Africa </t>
    </r>
    <r>
      <rPr>
        <b/>
        <sz val="11"/>
        <color theme="1"/>
        <rFont val="Calibri"/>
        <family val="2"/>
        <scheme val="minor"/>
      </rPr>
      <t>21</t>
    </r>
    <r>
      <rPr>
        <sz val="11"/>
        <color theme="1"/>
        <rFont val="Calibri"/>
        <family val="2"/>
        <scheme val="minor"/>
      </rPr>
      <t>:40–50.</t>
    </r>
  </si>
  <si>
    <r>
      <t xml:space="preserve">Vogt S, de Villiers FA, Ihlow F, Rödder D, Measey J. 2017. Competition and feeding ecology in two sympatric Xenopus species (Anura: Pipidae) PeerJ </t>
    </r>
    <r>
      <rPr>
        <b/>
        <sz val="11"/>
        <color theme="1"/>
        <rFont val="Calibri"/>
        <family val="2"/>
        <scheme val="minor"/>
      </rPr>
      <t>5</t>
    </r>
    <r>
      <rPr>
        <sz val="11"/>
        <color theme="1"/>
        <rFont val="Calibri"/>
        <family val="2"/>
        <scheme val="minor"/>
      </rPr>
      <t>:e3130.</t>
    </r>
  </si>
  <si>
    <r>
      <t xml:space="preserve">Will L. 2005. Genetic variability between populations of the critically endangered frog </t>
    </r>
    <r>
      <rPr>
        <i/>
        <sz val="11"/>
        <color theme="1"/>
        <rFont val="Calibri"/>
        <family val="2"/>
        <scheme val="minor"/>
      </rPr>
      <t>Microbatrachella capensis</t>
    </r>
    <r>
      <rPr>
        <sz val="11"/>
        <color theme="1"/>
        <rFont val="Calibri"/>
        <family val="2"/>
        <scheme val="minor"/>
      </rPr>
      <t>, Boulenger 1910 (Anura: Ranidae: Cacosterninae). Master’s Thesis. University of Pretoria, Pretoria, South Africa.</t>
    </r>
  </si>
  <si>
    <r>
      <t xml:space="preserve">Wilson L. 2015. Genetic analysis of the Cape Sand Frog, </t>
    </r>
    <r>
      <rPr>
        <i/>
        <sz val="11"/>
        <color theme="1"/>
        <rFont val="Calibri"/>
        <family val="2"/>
        <scheme val="minor"/>
      </rPr>
      <t>Tomopterna delalandii</t>
    </r>
    <r>
      <rPr>
        <sz val="11"/>
        <color theme="1"/>
        <rFont val="Calibri"/>
        <family val="2"/>
        <scheme val="minor"/>
      </rPr>
      <t xml:space="preserve"> (Tschudi 1838). Master’s Thesis. University of the Western Cape, Cape Town, South Africa.</t>
    </r>
  </si>
  <si>
    <t>References</t>
  </si>
  <si>
    <t>Trait set</t>
  </si>
  <si>
    <t xml:space="preserve">Traits </t>
  </si>
  <si>
    <t>Weighting</t>
  </si>
  <si>
    <t>Variable to score</t>
  </si>
  <si>
    <t>Vulnerability threshold</t>
  </si>
  <si>
    <t>n</t>
  </si>
  <si>
    <t>Number of vegetation types present in species’ range (South African Biodiversity Institute 2012)</t>
  </si>
  <si>
    <t>High = Species range occurs within only one vegetation type</t>
  </si>
  <si>
    <t>Low = Species range occurs within &gt;1 vegetation type</t>
  </si>
  <si>
    <t>Number of microhabitat types used by the species (Torrents; Temporary water (Puddles, Vleis/Pans); Seeps; Lake/Estuarine systems; Permanent Water (excluding torrent); Terrestrial; and Garden Ponds)</t>
  </si>
  <si>
    <t>High = Species relies exclusively on one microhabitat (excluding garden ponds) or is associated with temporary water, seeps, or terrestrial microhabitats</t>
  </si>
  <si>
    <t>Low = Species occurs in multiple microhabitats including torrents, lake/estuarine systems, permanent water (excluding torrent), or garden ponds</t>
  </si>
  <si>
    <t xml:space="preserve">Minimum elevation at which the species occurs </t>
  </si>
  <si>
    <t>High = Species is found only within top 20% of highest mountain peak</t>
  </si>
  <si>
    <t>Low = Species occurs at a range of elevations</t>
  </si>
  <si>
    <t>Average absolute deviation in temperature across the species' historical range</t>
  </si>
  <si>
    <t>High = Lowest 25% (value)</t>
  </si>
  <si>
    <t>Low = Highest 75% (value)</t>
  </si>
  <si>
    <t>AS5: Narrow precipitation</t>
  </si>
  <si>
    <t>tolerance (adults)</t>
  </si>
  <si>
    <t>Average absolute deviation in precipitation across the species' historical range</t>
  </si>
  <si>
    <t>Evidence of fire-based mortality and/or fire listed as a threat in the IUCN Red List</t>
  </si>
  <si>
    <t>High = Evidence of fire-based mortality and/or listed as a threat in the IUCN Red List</t>
  </si>
  <si>
    <t>Low = Affected by lack of fire or associated with habitat less affected by fire</t>
  </si>
  <si>
    <t xml:space="preserve">Unknown = Uncertain </t>
  </si>
  <si>
    <t>AS7: Sensitive to decline in cloud/fog cover</t>
  </si>
  <si>
    <t>Evidence of the species’ reliance of cloud cover/fog to remain within its environmental tolerances</t>
  </si>
  <si>
    <t>High =Published evidence or expert expectation</t>
  </si>
  <si>
    <t>Low = Species’ activity not limited by presence of cloud cover or fog</t>
  </si>
  <si>
    <t>Unknown = No understanding</t>
  </si>
  <si>
    <t>Evidence that tadpoles are restricted to highly oxygenated waters</t>
  </si>
  <si>
    <t xml:space="preserve">High = Tadpoles reliant on fast flowing streams </t>
  </si>
  <si>
    <t>Low = Tadpoles not reliant on fast flowing streams</t>
  </si>
  <si>
    <t>Evidence of dependence on rainfall or temperature cues to initiate breeding and/or migrating</t>
  </si>
  <si>
    <t xml:space="preserve">High = Evidence found </t>
  </si>
  <si>
    <t>Low = Species uses environmental cues unaffected by climate change (e.g. photoperiod)</t>
  </si>
  <si>
    <t xml:space="preserve">Evidence of species having high dietary specialisation (morphologically and/or physiologically determined) </t>
  </si>
  <si>
    <t xml:space="preserve">High = Species relies on one species for the majority (&gt;90%) of its food resources  </t>
  </si>
  <si>
    <t>Low = Species consumes a wide variety of food types</t>
  </si>
  <si>
    <t>Unknown =No information</t>
  </si>
  <si>
    <t>Endemic to Endemic to Table Mountain National Park (TMNP), Cape Floristic Region (CFR), South Africa (South Africa), southern Africa, Africa or multiple continents</t>
  </si>
  <si>
    <t>High= Species is endemic or near endemic (within 10km) to TMNP</t>
  </si>
  <si>
    <t>Low = Endemic to CFR, SA, southern Africa, Africa or multiple continents</t>
  </si>
  <si>
    <t>1. Maximum number of clutches per year</t>
  </si>
  <si>
    <t>2. Ability to reproduce at any time of year</t>
  </si>
  <si>
    <t xml:space="preserve">High = Reproduce ≤1 per year and timing limited to specific periods. </t>
  </si>
  <si>
    <t>Low= Can breed &gt;1 per year at anytime</t>
  </si>
  <si>
    <t xml:space="preserve">Evidence the species is restricted to laying in leaf litter, moss, or ephemeral water sources </t>
  </si>
  <si>
    <t>High = Species restricted to laying in leaf litter, moss, or ephemeral water sources</t>
  </si>
  <si>
    <t xml:space="preserve">Low = Species is not restricted to the laying environments described in the high threshold. </t>
  </si>
  <si>
    <t xml:space="preserve">Low Adaptive Capacity </t>
  </si>
  <si>
    <t>Location of species’ distribution relative to Cape Agulhas (Africa’s southern tip)</t>
  </si>
  <si>
    <t xml:space="preserve">High = The species’ entire distribution is within 10 latitudinal degrees to the most southerly point of Africa </t>
  </si>
  <si>
    <t>Low = Species distribution covers &gt;10 degrees of latitude</t>
  </si>
  <si>
    <t>Evidence of ability to utilize human dominated landscapes</t>
  </si>
  <si>
    <t>High = Species is sensitive to anthropogenic modification of its environment</t>
  </si>
  <si>
    <t>Low = Evidence that the species is able to move through and utilize human dominated landscapes</t>
  </si>
  <si>
    <t>AL3a and AL3b: Low microevolutionary potential</t>
  </si>
  <si>
    <t>a. Mean annual reproductive output</t>
  </si>
  <si>
    <t xml:space="preserve">High = ≤2 offspring per year </t>
  </si>
  <si>
    <t>Low = Evidence contradictory to that of high threshold</t>
  </si>
  <si>
    <t>Unknown = No information</t>
  </si>
  <si>
    <t>b. Genetic diversity and the degree of population fragmentation</t>
  </si>
  <si>
    <t>High = Evidence of low genetic diversity within populations, and/or highly fragmented populations (b)</t>
  </si>
  <si>
    <t xml:space="preserve">Unknown = No information </t>
  </si>
  <si>
    <t xml:space="preserve">Time to complete metamorphosis to adult form. </t>
  </si>
  <si>
    <t xml:space="preserve">High = ≥12 months </t>
  </si>
  <si>
    <t>Low = &lt;12 months</t>
  </si>
  <si>
    <t xml:space="preserve">Traits used to score amphibian vulnerability, the variables and vulnerability thresholds used to score each trait, and n, the number of species classified as high, low and unknown for each trait and threshold. </t>
  </si>
  <si>
    <t>Specialized habitat and/or microhabitat requirements</t>
  </si>
  <si>
    <t>Narrow environmental tolerances or thresholds that are likely to be exceeded due to climate change at any stage in the life cycle</t>
  </si>
  <si>
    <t>Dependence on a specific environmental trigger or cue that is likely to be disrupted by climate change</t>
  </si>
  <si>
    <t>Rarity</t>
  </si>
  <si>
    <t>Dependence on interspecific interactions which are likely to be disrupted by climate change</t>
  </si>
  <si>
    <t>Sensitive life history</t>
  </si>
  <si>
    <t>Poor dispersal ability</t>
  </si>
  <si>
    <t>Limited behavioural adaptation</t>
  </si>
  <si>
    <t>Poor evolvability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</si>
</sst>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sz val="11"/>
      <color theme="1"/>
      <name val="Calibri"/>
      <family val="2"/>
      <scheme val="minor"/>
    </font>
    <font>
      <sz val="11"/>
      <color theme="1"/>
      <name val="Arial"/>
      <family val="2"/>
    </font>
    <font>
      <sz val="10"/>
      <color theme="1"/>
      <name val="Calibri"/>
      <family val="2"/>
    </font>
    <font>
      <sz val="11"/>
      <color rgb="FF000000"/>
      <name val="Calibri"/>
      <family val="2"/>
    </font>
    <font>
      <sz val="10"/>
      <color rgb="FF000000"/>
      <name val="Calibri"/>
      <family val="2"/>
    </font>
    <font>
      <sz val="11"/>
      <color theme="1"/>
      <name val="Calibri"/>
      <family val="2"/>
    </font>
    <font>
      <sz val="14"/>
      <color theme="1"/>
      <name val="Calibri"/>
      <family val="2"/>
      <scheme val="minor"/>
    </font>
    <font>
      <b/>
      <sz val="12"/>
      <color theme="1"/>
      <name val="Arial"/>
      <family val="2"/>
    </font>
    <font>
      <sz val="14"/>
      <color theme="1"/>
      <name val="Calibri"/>
      <family val="2"/>
    </font>
    <font>
      <b/>
      <u/>
      <sz val="14"/>
      <color theme="1"/>
      <name val="Calibri"/>
      <family val="2"/>
    </font>
    <font>
      <b/>
      <sz val="11"/>
      <color theme="1"/>
      <name val="Calibri"/>
      <family val="2"/>
    </font>
    <font>
      <sz val="11"/>
      <color rgb="FF000000"/>
      <name val="Arial"/>
      <family val="2"/>
    </font>
    <font>
      <b/>
      <sz val="10"/>
      <color theme="1"/>
      <name val="Calibri"/>
      <family val="2"/>
    </font>
    <font>
      <b/>
      <sz val="10"/>
      <color rgb="FF000000"/>
      <name val="Calibri"/>
      <family val="2"/>
    </font>
    <font>
      <sz val="11"/>
      <color theme="0"/>
      <name val="Calibri"/>
      <family val="2"/>
    </font>
    <font>
      <sz val="10"/>
      <color rgb="FFFFFFFF"/>
      <name val="Calibri"/>
      <family val="2"/>
    </font>
    <font>
      <sz val="14"/>
      <color rgb="FFFFFFFF"/>
      <name val="Calibri"/>
      <family val="2"/>
    </font>
    <font>
      <sz val="12"/>
      <color theme="1"/>
      <name val="Calibri"/>
      <family val="2"/>
    </font>
    <font>
      <b/>
      <sz val="12"/>
      <color theme="1"/>
      <name val="Calibri"/>
      <family val="2"/>
    </font>
    <font>
      <sz val="11"/>
      <color rgb="FF000000"/>
      <name val="Calibri"/>
      <family val="2"/>
      <scheme val="minor"/>
    </font>
    <font>
      <sz val="12"/>
      <name val="Arial"/>
      <family val="2"/>
    </font>
    <font>
      <b/>
      <sz val="12"/>
      <color theme="1"/>
      <name val="Calibri"/>
      <family val="2"/>
      <scheme val="minor"/>
    </font>
    <font>
      <b/>
      <sz val="12"/>
      <color rgb="FF000000"/>
      <name val="Calibri"/>
      <family val="2"/>
    </font>
    <font>
      <sz val="8"/>
      <name val="Calibri"/>
      <family val="2"/>
      <scheme val="minor"/>
    </font>
    <font>
      <b/>
      <sz val="11"/>
      <color theme="1"/>
      <name val="Calibri"/>
      <family val="2"/>
      <scheme val="minor"/>
    </font>
    <font>
      <sz val="10"/>
      <name val="Calibri"/>
      <family val="2"/>
    </font>
    <font>
      <sz val="12"/>
      <color theme="1"/>
      <name val="Calibri"/>
      <family val="2"/>
      <scheme val="minor"/>
    </font>
    <font>
      <i/>
      <sz val="11"/>
      <color theme="1"/>
      <name val="Calibri"/>
      <family val="2"/>
      <scheme val="minor"/>
    </font>
    <font>
      <b/>
      <sz val="9"/>
      <color theme="1"/>
      <name val="Times New Roman"/>
      <family val="1"/>
    </font>
    <font>
      <sz val="9"/>
      <color theme="1"/>
      <name val="Times New Roman"/>
      <family val="1"/>
    </font>
    <font>
      <b/>
      <u/>
      <sz val="9"/>
      <color theme="1"/>
      <name val="Times New Roman"/>
      <family val="1"/>
    </font>
    <font>
      <sz val="9"/>
      <color rgb="FFFF0000"/>
      <name val="Calibri"/>
      <family val="2"/>
      <scheme val="minor"/>
    </font>
    <font>
      <sz val="10"/>
      <color theme="1"/>
      <name val="Times New Roman"/>
      <family val="1"/>
    </font>
    <font>
      <vertAlign val="superscript"/>
      <sz val="9"/>
      <color theme="1"/>
      <name val="Calibri"/>
      <family val="2"/>
      <scheme val="minor"/>
    </font>
  </fonts>
  <fills count="11">
    <fill>
      <patternFill patternType="none"/>
    </fill>
    <fill>
      <patternFill patternType="gray125"/>
    </fill>
    <fill>
      <patternFill patternType="solid">
        <fgColor rgb="FFFFFF00"/>
        <bgColor indexed="64"/>
      </patternFill>
    </fill>
    <fill>
      <patternFill patternType="solid">
        <fgColor rgb="FFFF0000"/>
        <bgColor rgb="FFFF0000"/>
      </patternFill>
    </fill>
    <fill>
      <patternFill patternType="solid">
        <fgColor theme="1"/>
        <bgColor theme="1"/>
      </patternFill>
    </fill>
    <fill>
      <patternFill patternType="solid">
        <fgColor rgb="FF7030A0"/>
        <bgColor rgb="FF7030A0"/>
      </patternFill>
    </fill>
    <fill>
      <patternFill patternType="solid">
        <fgColor rgb="FFC5E0B3"/>
        <bgColor rgb="FFC5E0B3"/>
      </patternFill>
    </fill>
    <fill>
      <patternFill patternType="solid">
        <fgColor rgb="FF00FF00"/>
        <bgColor rgb="FF00FF00"/>
      </patternFill>
    </fill>
    <fill>
      <patternFill patternType="solid">
        <fgColor rgb="FF33CCCC"/>
        <bgColor rgb="FF33CCCC"/>
      </patternFill>
    </fill>
    <fill>
      <patternFill patternType="solid">
        <fgColor theme="0" tint="-0.14999847407452621"/>
        <bgColor indexed="64"/>
      </patternFill>
    </fill>
    <fill>
      <patternFill patternType="solid">
        <fgColor theme="1"/>
        <bgColor indexed="64"/>
      </patternFill>
    </fill>
  </fills>
  <borders count="1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right/>
      <top/>
      <bottom style="thin">
        <color indexed="64"/>
      </bottom>
      <diagonal/>
    </border>
    <border>
      <left style="thin">
        <color rgb="FF000000"/>
      </left>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4">
    <xf numFmtId="0" fontId="0" fillId="0" borderId="0"/>
    <xf numFmtId="0" fontId="2" fillId="0" borderId="0"/>
    <xf numFmtId="0" fontId="1" fillId="0" borderId="0"/>
    <xf numFmtId="9" fontId="2" fillId="0" borderId="0" applyFont="0" applyFill="0" applyBorder="0" applyAlignment="0" applyProtection="0"/>
  </cellStyleXfs>
  <cellXfs count="130">
    <xf numFmtId="0" fontId="0" fillId="0" borderId="0" xfId="0"/>
    <xf numFmtId="0" fontId="2" fillId="0" borderId="0" xfId="1"/>
    <xf numFmtId="0" fontId="4" fillId="0" borderId="0" xfId="1" applyFont="1"/>
    <xf numFmtId="0" fontId="5" fillId="0" borderId="0" xfId="1" applyFont="1"/>
    <xf numFmtId="0" fontId="3" fillId="0" borderId="0" xfId="1" applyFont="1"/>
    <xf numFmtId="0" fontId="2" fillId="0" borderId="0" xfId="1" applyBorder="1"/>
    <xf numFmtId="0" fontId="6" fillId="0" borderId="0" xfId="1" applyFont="1" applyAlignment="1">
      <alignment horizontal="left" wrapText="1"/>
    </xf>
    <xf numFmtId="0" fontId="6" fillId="0" borderId="0" xfId="1" applyFont="1"/>
    <xf numFmtId="9" fontId="9" fillId="0" borderId="0" xfId="1" applyNumberFormat="1" applyFont="1"/>
    <xf numFmtId="0" fontId="6" fillId="4" borderId="0" xfId="1" applyFont="1" applyFill="1"/>
    <xf numFmtId="0" fontId="12" fillId="0" borderId="0" xfId="1" applyFont="1"/>
    <xf numFmtId="0" fontId="6" fillId="0" borderId="0" xfId="1" applyFont="1" applyAlignment="1">
      <alignment horizontal="right"/>
    </xf>
    <xf numFmtId="0" fontId="6" fillId="6" borderId="0" xfId="1" applyFont="1" applyFill="1"/>
    <xf numFmtId="0" fontId="13" fillId="7" borderId="1" xfId="1" applyFont="1" applyFill="1" applyBorder="1"/>
    <xf numFmtId="0" fontId="13" fillId="8" borderId="1" xfId="1" applyFont="1" applyFill="1" applyBorder="1"/>
    <xf numFmtId="0" fontId="15" fillId="4" borderId="0" xfId="1" applyFont="1" applyFill="1" applyAlignment="1">
      <alignment wrapText="1"/>
    </xf>
    <xf numFmtId="0" fontId="6" fillId="0" borderId="0" xfId="1" applyFont="1" applyAlignment="1">
      <alignment wrapText="1"/>
    </xf>
    <xf numFmtId="0" fontId="4" fillId="0" borderId="0" xfId="1" applyFont="1" applyAlignment="1">
      <alignment wrapText="1"/>
    </xf>
    <xf numFmtId="0" fontId="4" fillId="0" borderId="0" xfId="1" applyFont="1" applyFill="1"/>
    <xf numFmtId="0" fontId="2" fillId="0" borderId="0" xfId="1" applyFill="1"/>
    <xf numFmtId="0" fontId="6" fillId="0" borderId="0" xfId="1" applyFont="1" applyFill="1" applyAlignment="1">
      <alignment horizontal="left" wrapText="1"/>
    </xf>
    <xf numFmtId="0" fontId="6" fillId="0" borderId="0" xfId="1" applyFont="1" applyFill="1"/>
    <xf numFmtId="0" fontId="10" fillId="9" borderId="0" xfId="1" applyFont="1" applyFill="1" applyAlignment="1">
      <alignment horizontal="center" vertical="center"/>
    </xf>
    <xf numFmtId="0" fontId="13" fillId="7" borderId="4" xfId="1" applyFont="1" applyFill="1" applyBorder="1"/>
    <xf numFmtId="0" fontId="19" fillId="0" borderId="5" xfId="1" applyFont="1" applyFill="1" applyBorder="1" applyAlignment="1">
      <alignment wrapText="1"/>
    </xf>
    <xf numFmtId="0" fontId="3" fillId="0" borderId="8" xfId="1" applyFont="1" applyBorder="1"/>
    <xf numFmtId="0" fontId="4" fillId="0" borderId="8" xfId="1" applyFont="1" applyBorder="1"/>
    <xf numFmtId="0" fontId="4" fillId="0" borderId="0" xfId="1" applyFont="1" applyBorder="1"/>
    <xf numFmtId="0" fontId="4" fillId="0" borderId="9" xfId="1" applyFont="1" applyBorder="1"/>
    <xf numFmtId="0" fontId="2" fillId="0" borderId="8" xfId="1" applyBorder="1"/>
    <xf numFmtId="9" fontId="9" fillId="0" borderId="0" xfId="1" applyNumberFormat="1" applyFont="1" applyBorder="1"/>
    <xf numFmtId="9" fontId="9" fillId="0" borderId="9" xfId="1" applyNumberFormat="1" applyFont="1" applyBorder="1"/>
    <xf numFmtId="0" fontId="2" fillId="0" borderId="10" xfId="1" applyBorder="1"/>
    <xf numFmtId="0" fontId="6" fillId="0" borderId="3" xfId="1" applyFont="1" applyBorder="1"/>
    <xf numFmtId="0" fontId="17" fillId="0" borderId="6" xfId="1" applyFont="1" applyFill="1" applyBorder="1" applyAlignment="1">
      <alignment horizontal="center"/>
    </xf>
    <xf numFmtId="0" fontId="9" fillId="0" borderId="6" xfId="1" applyFont="1" applyFill="1" applyBorder="1" applyAlignment="1">
      <alignment horizontal="center"/>
    </xf>
    <xf numFmtId="0" fontId="13" fillId="0" borderId="8" xfId="1" applyFont="1" applyBorder="1"/>
    <xf numFmtId="0" fontId="13" fillId="0" borderId="0" xfId="1" applyFont="1" applyBorder="1"/>
    <xf numFmtId="0" fontId="14" fillId="0" borderId="0" xfId="1" applyFont="1" applyBorder="1"/>
    <xf numFmtId="0" fontId="6" fillId="0" borderId="0" xfId="1" applyFont="1" applyBorder="1"/>
    <xf numFmtId="0" fontId="6" fillId="0" borderId="8" xfId="1" applyFont="1" applyBorder="1"/>
    <xf numFmtId="0" fontId="4" fillId="0" borderId="0" xfId="1" applyFont="1" applyFill="1" applyBorder="1"/>
    <xf numFmtId="0" fontId="4" fillId="2" borderId="0" xfId="1" applyFont="1" applyFill="1" applyBorder="1"/>
    <xf numFmtId="9" fontId="9" fillId="0" borderId="8" xfId="1" applyNumberFormat="1" applyFont="1" applyBorder="1"/>
    <xf numFmtId="0" fontId="6" fillId="0" borderId="10" xfId="1" applyFont="1" applyBorder="1"/>
    <xf numFmtId="0" fontId="2" fillId="0" borderId="3" xfId="1" applyBorder="1"/>
    <xf numFmtId="0" fontId="2" fillId="0" borderId="11" xfId="1" applyBorder="1"/>
    <xf numFmtId="0" fontId="19" fillId="0" borderId="5" xfId="1" applyFont="1" applyBorder="1" applyAlignment="1">
      <alignment horizontal="left" wrapText="1"/>
    </xf>
    <xf numFmtId="0" fontId="6" fillId="0" borderId="6" xfId="1" applyFont="1" applyBorder="1" applyAlignment="1">
      <alignment horizontal="left" wrapText="1"/>
    </xf>
    <xf numFmtId="0" fontId="12" fillId="0" borderId="0" xfId="1" applyFont="1" applyBorder="1"/>
    <xf numFmtId="0" fontId="16" fillId="0" borderId="6" xfId="1" applyFont="1" applyFill="1" applyBorder="1" applyAlignment="1">
      <alignment horizontal="center"/>
    </xf>
    <xf numFmtId="0" fontId="16" fillId="0" borderId="7" xfId="1" applyFont="1" applyFill="1" applyBorder="1" applyAlignment="1">
      <alignment horizontal="center"/>
    </xf>
    <xf numFmtId="0" fontId="11" fillId="0" borderId="0" xfId="1" applyFont="1" applyBorder="1" applyAlignment="1">
      <alignment horizontal="left" wrapText="1"/>
    </xf>
    <xf numFmtId="0" fontId="11" fillId="0" borderId="0" xfId="1" applyFont="1" applyBorder="1"/>
    <xf numFmtId="0" fontId="11" fillId="0" borderId="9" xfId="1" applyFont="1" applyBorder="1"/>
    <xf numFmtId="0" fontId="13" fillId="0" borderId="0" xfId="1" applyFont="1" applyBorder="1" applyAlignment="1">
      <alignment horizontal="left" wrapText="1"/>
    </xf>
    <xf numFmtId="0" fontId="6" fillId="0" borderId="8" xfId="1" applyFont="1" applyBorder="1" applyAlignment="1">
      <alignment horizontal="left" wrapText="1"/>
    </xf>
    <xf numFmtId="9" fontId="7" fillId="0" borderId="0" xfId="3" applyFont="1" applyBorder="1"/>
    <xf numFmtId="0" fontId="1" fillId="0" borderId="0" xfId="1" applyFont="1" applyBorder="1"/>
    <xf numFmtId="0" fontId="20" fillId="0" borderId="0" xfId="1" applyFont="1" applyBorder="1"/>
    <xf numFmtId="0" fontId="4" fillId="0" borderId="8" xfId="1" applyFont="1" applyFill="1" applyBorder="1"/>
    <xf numFmtId="9" fontId="7" fillId="0" borderId="0" xfId="1" applyNumberFormat="1" applyFont="1" applyBorder="1"/>
    <xf numFmtId="0" fontId="19" fillId="0" borderId="5" xfId="1" applyFont="1" applyFill="1" applyBorder="1" applyAlignment="1">
      <alignment horizontal="left" wrapText="1"/>
    </xf>
    <xf numFmtId="0" fontId="2" fillId="0" borderId="6" xfId="1" applyBorder="1"/>
    <xf numFmtId="0" fontId="12" fillId="0" borderId="8" xfId="1" applyFont="1" applyBorder="1"/>
    <xf numFmtId="0" fontId="4" fillId="0" borderId="0" xfId="1" applyFont="1" applyBorder="1" applyAlignment="1">
      <alignment horizontal="center"/>
    </xf>
    <xf numFmtId="0" fontId="6" fillId="0" borderId="0" xfId="1" applyFont="1" applyFill="1" applyBorder="1"/>
    <xf numFmtId="0" fontId="4" fillId="0" borderId="0" xfId="1" applyFont="1" applyFill="1" applyBorder="1" applyAlignment="1">
      <alignment horizontal="left"/>
    </xf>
    <xf numFmtId="0" fontId="6" fillId="0" borderId="8" xfId="1" applyFont="1" applyFill="1" applyBorder="1"/>
    <xf numFmtId="0" fontId="6" fillId="0" borderId="6" xfId="1" applyFont="1" applyBorder="1" applyAlignment="1">
      <alignment wrapText="1"/>
    </xf>
    <xf numFmtId="0" fontId="6" fillId="0" borderId="6" xfId="1" applyFont="1" applyFill="1" applyBorder="1" applyAlignment="1">
      <alignment wrapText="1"/>
    </xf>
    <xf numFmtId="0" fontId="4" fillId="0" borderId="0" xfId="1" applyFont="1" applyBorder="1" applyAlignment="1">
      <alignment horizontal="left"/>
    </xf>
    <xf numFmtId="0" fontId="6" fillId="0" borderId="0" xfId="1" applyFont="1" applyBorder="1" applyAlignment="1">
      <alignment horizontal="left"/>
    </xf>
    <xf numFmtId="0" fontId="11" fillId="0" borderId="0" xfId="1" applyFont="1" applyBorder="1" applyAlignment="1">
      <alignment wrapText="1"/>
    </xf>
    <xf numFmtId="0" fontId="23" fillId="0" borderId="5" xfId="1" applyFont="1" applyBorder="1" applyAlignment="1">
      <alignment horizontal="left" wrapText="1"/>
    </xf>
    <xf numFmtId="0" fontId="19" fillId="0" borderId="5" xfId="1" applyFont="1" applyBorder="1" applyAlignment="1">
      <alignment wrapText="1"/>
    </xf>
    <xf numFmtId="0" fontId="19" fillId="0" borderId="5" xfId="1" applyFont="1" applyBorder="1"/>
    <xf numFmtId="0" fontId="22" fillId="0" borderId="6" xfId="1" applyFont="1" applyBorder="1"/>
    <xf numFmtId="0" fontId="22" fillId="0" borderId="7" xfId="1" applyFont="1" applyBorder="1"/>
    <xf numFmtId="0" fontId="11" fillId="0" borderId="8" xfId="1" applyFont="1" applyFill="1" applyBorder="1"/>
    <xf numFmtId="0" fontId="11" fillId="0" borderId="0" xfId="1" applyFont="1" applyFill="1" applyBorder="1"/>
    <xf numFmtId="0" fontId="6" fillId="0" borderId="8" xfId="1" applyFont="1" applyBorder="1" applyAlignment="1">
      <alignment horizontal="center"/>
    </xf>
    <xf numFmtId="0" fontId="4" fillId="0" borderId="0" xfId="0" applyFont="1" applyBorder="1"/>
    <xf numFmtId="0" fontId="4" fillId="0" borderId="8" xfId="1" applyFont="1" applyBorder="1" applyAlignment="1">
      <alignment horizontal="center"/>
    </xf>
    <xf numFmtId="0" fontId="6" fillId="0" borderId="0" xfId="1" applyFont="1" applyBorder="1" applyAlignment="1">
      <alignment horizontal="center"/>
    </xf>
    <xf numFmtId="0" fontId="6" fillId="0" borderId="6" xfId="1" applyFont="1" applyBorder="1"/>
    <xf numFmtId="0" fontId="15" fillId="5" borderId="13" xfId="1" applyFont="1" applyFill="1" applyBorder="1" applyAlignment="1">
      <alignment wrapText="1"/>
    </xf>
    <xf numFmtId="0" fontId="6" fillId="5" borderId="12" xfId="1" applyFont="1" applyFill="1" applyBorder="1"/>
    <xf numFmtId="0" fontId="6" fillId="5" borderId="2" xfId="1" applyFont="1" applyFill="1" applyBorder="1"/>
    <xf numFmtId="0" fontId="20" fillId="0" borderId="0" xfId="0" applyFont="1" applyBorder="1" applyAlignment="1">
      <alignment vertical="center"/>
    </xf>
    <xf numFmtId="0" fontId="20" fillId="0" borderId="0" xfId="0" applyFont="1" applyBorder="1" applyAlignment="1">
      <alignment wrapText="1"/>
    </xf>
    <xf numFmtId="0" fontId="0" fillId="0" borderId="0" xfId="0" applyFont="1" applyBorder="1" applyAlignment="1">
      <alignment vertical="center"/>
    </xf>
    <xf numFmtId="0" fontId="0" fillId="0" borderId="0" xfId="0" applyFont="1" applyBorder="1" applyAlignment="1">
      <alignment wrapText="1"/>
    </xf>
    <xf numFmtId="0" fontId="20" fillId="0" borderId="0" xfId="1" applyFont="1" applyFill="1" applyBorder="1"/>
    <xf numFmtId="0" fontId="11" fillId="0" borderId="0" xfId="1" applyFont="1" applyFill="1" applyBorder="1" applyAlignment="1">
      <alignment wrapText="1"/>
    </xf>
    <xf numFmtId="0" fontId="3" fillId="0" borderId="6" xfId="1" applyFont="1" applyFill="1" applyBorder="1" applyAlignment="1">
      <alignment horizontal="center"/>
    </xf>
    <xf numFmtId="0" fontId="19" fillId="0" borderId="5" xfId="1" applyFont="1" applyFill="1" applyBorder="1" applyAlignment="1">
      <alignment horizontal="center"/>
    </xf>
    <xf numFmtId="0" fontId="8" fillId="0" borderId="6" xfId="1" applyFont="1" applyFill="1" applyBorder="1"/>
    <xf numFmtId="0" fontId="18" fillId="0" borderId="5" xfId="1" applyFont="1" applyFill="1" applyBorder="1" applyAlignment="1">
      <alignment horizontal="center" wrapText="1"/>
    </xf>
    <xf numFmtId="0" fontId="21" fillId="0" borderId="6" xfId="1" applyFont="1" applyFill="1" applyBorder="1"/>
    <xf numFmtId="0" fontId="19" fillId="3" borderId="13" xfId="1" applyFont="1" applyFill="1" applyBorder="1" applyAlignment="1">
      <alignment horizontal="center" vertical="center" textRotation="255"/>
    </xf>
    <xf numFmtId="0" fontId="19" fillId="3" borderId="12" xfId="1" applyFont="1" applyFill="1" applyBorder="1" applyAlignment="1">
      <alignment horizontal="center" vertical="center" textRotation="255"/>
    </xf>
    <xf numFmtId="0" fontId="19" fillId="3" borderId="2" xfId="1" applyFont="1" applyFill="1" applyBorder="1" applyAlignment="1">
      <alignment horizontal="center" vertical="center" textRotation="255"/>
    </xf>
    <xf numFmtId="0" fontId="26" fillId="0" borderId="0" xfId="1" applyFont="1" applyFill="1" applyAlignment="1">
      <alignment horizontal="center"/>
    </xf>
    <xf numFmtId="0" fontId="2" fillId="10" borderId="0" xfId="1" applyFill="1"/>
    <xf numFmtId="0" fontId="0" fillId="0" borderId="0" xfId="0" applyAlignment="1">
      <alignment horizontal="left" vertical="center"/>
    </xf>
    <xf numFmtId="0" fontId="27" fillId="0" borderId="0" xfId="0" applyFont="1" applyAlignment="1">
      <alignment horizontal="left" vertical="center"/>
    </xf>
    <xf numFmtId="0" fontId="30" fillId="0" borderId="0" xfId="0" applyFont="1" applyBorder="1" applyAlignment="1">
      <alignment vertical="center" wrapText="1"/>
    </xf>
    <xf numFmtId="0" fontId="30" fillId="0" borderId="0" xfId="0" applyFont="1" applyBorder="1" applyAlignment="1">
      <alignment vertical="center" wrapText="1"/>
    </xf>
    <xf numFmtId="0" fontId="30" fillId="0" borderId="8"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9" xfId="0" applyFont="1" applyBorder="1" applyAlignment="1">
      <alignment horizontal="center" vertical="center" wrapText="1"/>
    </xf>
    <xf numFmtId="0" fontId="29" fillId="0" borderId="8" xfId="0" applyFont="1" applyBorder="1" applyAlignment="1">
      <alignment horizontal="center" vertical="center" wrapText="1"/>
    </xf>
    <xf numFmtId="0" fontId="0" fillId="0" borderId="0" xfId="0" applyBorder="1" applyAlignment="1">
      <alignment vertical="top" wrapText="1"/>
    </xf>
    <xf numFmtId="0" fontId="29" fillId="0" borderId="10" xfId="0" applyFont="1" applyBorder="1" applyAlignment="1">
      <alignment horizontal="center" vertical="center" wrapText="1"/>
    </xf>
    <xf numFmtId="0" fontId="30" fillId="0" borderId="3" xfId="0" applyFont="1" applyBorder="1" applyAlignment="1">
      <alignment vertical="center" wrapText="1"/>
    </xf>
    <xf numFmtId="0" fontId="30" fillId="0" borderId="3" xfId="0" applyFont="1" applyBorder="1" applyAlignment="1">
      <alignment vertical="center" wrapText="1"/>
    </xf>
    <xf numFmtId="0" fontId="30" fillId="0" borderId="11" xfId="0" applyFont="1" applyBorder="1" applyAlignment="1">
      <alignment horizontal="center" vertical="center" wrapText="1"/>
    </xf>
    <xf numFmtId="0" fontId="31" fillId="0" borderId="0" xfId="0" applyFont="1" applyBorder="1" applyAlignment="1">
      <alignment vertical="center" wrapText="1"/>
    </xf>
    <xf numFmtId="0" fontId="29" fillId="0" borderId="5" xfId="0" applyFont="1" applyBorder="1" applyAlignment="1">
      <alignment vertical="center" wrapText="1"/>
    </xf>
    <xf numFmtId="0" fontId="29" fillId="0" borderId="6" xfId="0" applyFont="1" applyBorder="1" applyAlignment="1">
      <alignment vertical="center" wrapText="1"/>
    </xf>
    <xf numFmtId="0" fontId="29" fillId="0" borderId="6" xfId="0" applyFont="1" applyBorder="1" applyAlignment="1">
      <alignment horizontal="center" vertical="center" wrapText="1"/>
    </xf>
    <xf numFmtId="0" fontId="29" fillId="0" borderId="7" xfId="0" applyFont="1" applyBorder="1" applyAlignment="1">
      <alignment horizontal="center" vertical="center" wrapText="1"/>
    </xf>
    <xf numFmtId="0" fontId="31" fillId="0" borderId="8" xfId="0" applyFont="1" applyBorder="1" applyAlignment="1">
      <alignment vertical="center" wrapText="1"/>
    </xf>
    <xf numFmtId="0" fontId="32" fillId="0" borderId="9" xfId="0" applyFont="1" applyBorder="1" applyAlignment="1">
      <alignment horizontal="center" vertical="center" wrapText="1"/>
    </xf>
    <xf numFmtId="0" fontId="0" fillId="0" borderId="9" xfId="0" applyBorder="1"/>
    <xf numFmtId="0" fontId="30" fillId="0" borderId="0" xfId="0" applyFont="1" applyBorder="1" applyAlignment="1">
      <alignment horizontal="center" vertical="center" wrapText="1"/>
    </xf>
    <xf numFmtId="0" fontId="33" fillId="0" borderId="0" xfId="0" applyFont="1" applyAlignment="1">
      <alignment vertical="center"/>
    </xf>
    <xf numFmtId="0" fontId="34" fillId="0" borderId="0" xfId="0" applyFont="1" applyAlignment="1">
      <alignment vertical="center"/>
    </xf>
    <xf numFmtId="0" fontId="29" fillId="0" borderId="8" xfId="0" applyFont="1" applyBorder="1" applyAlignment="1">
      <alignment horizontal="left" vertical="center" wrapText="1"/>
    </xf>
  </cellXfs>
  <cellStyles count="4">
    <cellStyle name="Normal" xfId="0" builtinId="0"/>
    <cellStyle name="Normal 2" xfId="1" xr:uid="{1CAB8728-48BB-46B8-8107-60F033E12E9D}"/>
    <cellStyle name="Normal 3" xfId="2" xr:uid="{DA0AA50A-7A13-4C82-A2F7-C6C6EBD2F0DB}"/>
    <cellStyle name="Percent 2" xfId="3" xr:uid="{4290F45A-3C4F-4A70-BCD9-7F8C5343820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dx.doi.org/10.2305/IUCN.UK.2013-2.RLTS.T57715A3062218.en" TargetMode="External"/><Relationship Id="rId13" Type="http://schemas.openxmlformats.org/officeDocument/2006/relationships/hyperlink" Target="https://dx.doi.org/10.2305/IUCN.UK.2013-2.RLTS.T58776A3073838.en" TargetMode="External"/><Relationship Id="rId18" Type="http://schemas.openxmlformats.org/officeDocument/2006/relationships/hyperlink" Target="https://dx.doi.org/10.2305/IUCN.UK.2009.RLTS.T58174A11730010.en" TargetMode="External"/><Relationship Id="rId3" Type="http://schemas.openxmlformats.org/officeDocument/2006/relationships/hyperlink" Target="https://dx.doi.org/10.2305/IUCN.UK.2017-2.RLTS.T9773A77164671.en" TargetMode="External"/><Relationship Id="rId7" Type="http://schemas.openxmlformats.org/officeDocument/2006/relationships/hyperlink" Target="https://dx.doi.org/10.2305/IUCN.UK.2017-2.RLTS.T58072A100022964.en" TargetMode="External"/><Relationship Id="rId12" Type="http://schemas.openxmlformats.org/officeDocument/2006/relationships/hyperlink" Target="https://dx.doi.org/10.2305/IUCN.UK.2013-2.RLTS.T56142A18374911.en" TargetMode="External"/><Relationship Id="rId17" Type="http://schemas.openxmlformats.org/officeDocument/2006/relationships/hyperlink" Target="https://ecologicaltraitdata.github.io/traitdataform/reference/amphibio.html" TargetMode="External"/><Relationship Id="rId2" Type="http://schemas.openxmlformats.org/officeDocument/2006/relationships/hyperlink" Target="https://dx.doi.org/10.2305/IUCN.UK.2017-2.RLTS.T3069A77162627.en" TargetMode="External"/><Relationship Id="rId16" Type="http://schemas.openxmlformats.org/officeDocument/2006/relationships/hyperlink" Target="https://dx.doi.org/10.2305/IUCN.UK.2017-2.RLTS.T45331497A113479493.en" TargetMode="External"/><Relationship Id="rId1" Type="http://schemas.openxmlformats.org/officeDocument/2006/relationships/hyperlink" Target="https://dx.doi.org/10.2305/IUCN.UK.2016-3.RLTS.T58061A77157902.en" TargetMode="External"/><Relationship Id="rId6" Type="http://schemas.openxmlformats.org/officeDocument/2006/relationships/hyperlink" Target="https://dx.doi.org/10.2305/IUCN.UK.2017-2.RLTS.T13318A77158116.en" TargetMode="External"/><Relationship Id="rId11" Type="http://schemas.openxmlformats.org/officeDocument/2006/relationships/hyperlink" Target="https://dx.doi.org/10.2305/IUCN.UK.2013-2.RLTS.T58767A3073333.en" TargetMode="External"/><Relationship Id="rId5" Type="http://schemas.openxmlformats.org/officeDocument/2006/relationships/hyperlink" Target="https://dx.doi.org/10.2305/IUCN.UK.2017-2.RLTS.T23124A77164368.en" TargetMode="External"/><Relationship Id="rId15" Type="http://schemas.openxmlformats.org/officeDocument/2006/relationships/hyperlink" Target="https://dx.doi.org/10.2305/IUCN.UK.2013-2.RLTS.T57719A3062565.en" TargetMode="External"/><Relationship Id="rId10" Type="http://schemas.openxmlformats.org/officeDocument/2006/relationships/hyperlink" Target="https://dx.doi.org/10.2305/IUCN.UK.2013-2.RLTS.T58764A3073063.en" TargetMode="External"/><Relationship Id="rId19" Type="http://schemas.openxmlformats.org/officeDocument/2006/relationships/printerSettings" Target="../printerSettings/printerSettings2.bin"/><Relationship Id="rId4" Type="http://schemas.openxmlformats.org/officeDocument/2006/relationships/hyperlink" Target="https://dx.doi.org/10.2305/IUCN.UK.2016-3.RLTS.T54723A77159333.en" TargetMode="External"/><Relationship Id="rId9" Type="http://schemas.openxmlformats.org/officeDocument/2006/relationships/hyperlink" Target="https://dx.doi.org/10.2305/IUCN.UK.2013-2.RLTS.T56297A3037487.en" TargetMode="External"/><Relationship Id="rId14" Type="http://schemas.openxmlformats.org/officeDocument/2006/relationships/hyperlink" Target="https://dx.doi.org/10.2305/IUCN.UK.2013-2.RLTS.T54573A3016485.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7C60C-F6D7-4008-9C48-2D8183EA7ACB}">
  <dimension ref="A1:F49"/>
  <sheetViews>
    <sheetView tabSelected="1" workbookViewId="0">
      <selection activeCell="G7" sqref="G7"/>
    </sheetView>
  </sheetViews>
  <sheetFormatPr defaultRowHeight="14.5" x14ac:dyDescent="0.35"/>
  <cols>
    <col min="1" max="1" width="24.90625" customWidth="1"/>
    <col min="2" max="2" width="21.90625" bestFit="1" customWidth="1"/>
    <col min="3" max="3" width="7.36328125" bestFit="1" customWidth="1"/>
    <col min="4" max="4" width="33.81640625" customWidth="1"/>
    <col min="5" max="5" width="39.81640625" customWidth="1"/>
  </cols>
  <sheetData>
    <row r="1" spans="1:6" x14ac:dyDescent="0.35">
      <c r="A1" s="127" t="s">
        <v>631</v>
      </c>
    </row>
    <row r="2" spans="1:6" x14ac:dyDescent="0.35">
      <c r="A2" s="128"/>
    </row>
    <row r="3" spans="1:6" x14ac:dyDescent="0.35">
      <c r="A3" s="119" t="s">
        <v>26</v>
      </c>
      <c r="B3" s="120"/>
      <c r="C3" s="120"/>
      <c r="D3" s="120"/>
      <c r="E3" s="121"/>
      <c r="F3" s="122"/>
    </row>
    <row r="4" spans="1:6" x14ac:dyDescent="0.35">
      <c r="A4" s="109" t="s">
        <v>563</v>
      </c>
      <c r="B4" s="110" t="s">
        <v>564</v>
      </c>
      <c r="C4" s="110" t="s">
        <v>565</v>
      </c>
      <c r="D4" s="110" t="s">
        <v>566</v>
      </c>
      <c r="E4" s="110" t="s">
        <v>567</v>
      </c>
      <c r="F4" s="111" t="s">
        <v>568</v>
      </c>
    </row>
    <row r="5" spans="1:6" ht="23" customHeight="1" x14ac:dyDescent="0.35">
      <c r="A5" s="129" t="s">
        <v>632</v>
      </c>
      <c r="B5" s="107" t="s">
        <v>5</v>
      </c>
      <c r="C5" s="107" t="s">
        <v>101</v>
      </c>
      <c r="D5" s="107" t="s">
        <v>569</v>
      </c>
      <c r="E5" s="108" t="s">
        <v>570</v>
      </c>
      <c r="F5" s="111">
        <v>0</v>
      </c>
    </row>
    <row r="6" spans="1:6" x14ac:dyDescent="0.35">
      <c r="A6" s="129"/>
      <c r="B6" s="107"/>
      <c r="C6" s="107"/>
      <c r="D6" s="107"/>
      <c r="E6" s="108" t="s">
        <v>571</v>
      </c>
      <c r="F6" s="111">
        <v>18</v>
      </c>
    </row>
    <row r="7" spans="1:6" ht="34.5" x14ac:dyDescent="0.35">
      <c r="A7" s="129"/>
      <c r="B7" s="107" t="s">
        <v>4</v>
      </c>
      <c r="C7" s="107" t="s">
        <v>24</v>
      </c>
      <c r="D7" s="107" t="s">
        <v>572</v>
      </c>
      <c r="E7" s="108" t="s">
        <v>573</v>
      </c>
      <c r="F7" s="111">
        <v>11</v>
      </c>
    </row>
    <row r="8" spans="1:6" ht="34.5" x14ac:dyDescent="0.35">
      <c r="A8" s="129"/>
      <c r="B8" s="107"/>
      <c r="C8" s="107"/>
      <c r="D8" s="107"/>
      <c r="E8" s="108" t="s">
        <v>574</v>
      </c>
      <c r="F8" s="111">
        <v>7</v>
      </c>
    </row>
    <row r="9" spans="1:6" ht="23" x14ac:dyDescent="0.35">
      <c r="A9" s="129"/>
      <c r="B9" s="107" t="s">
        <v>3</v>
      </c>
      <c r="C9" s="107" t="s">
        <v>2</v>
      </c>
      <c r="D9" s="107" t="s">
        <v>575</v>
      </c>
      <c r="E9" s="108" t="s">
        <v>576</v>
      </c>
      <c r="F9" s="111">
        <v>0</v>
      </c>
    </row>
    <row r="10" spans="1:6" x14ac:dyDescent="0.35">
      <c r="A10" s="129"/>
      <c r="B10" s="107"/>
      <c r="C10" s="107"/>
      <c r="D10" s="107"/>
      <c r="E10" s="108" t="s">
        <v>577</v>
      </c>
      <c r="F10" s="111">
        <v>18</v>
      </c>
    </row>
    <row r="11" spans="1:6" ht="14.5" customHeight="1" x14ac:dyDescent="0.35">
      <c r="A11" s="129" t="s">
        <v>633</v>
      </c>
      <c r="B11" s="107" t="s">
        <v>1</v>
      </c>
      <c r="C11" s="107" t="s">
        <v>24</v>
      </c>
      <c r="D11" s="107" t="s">
        <v>578</v>
      </c>
      <c r="E11" s="108" t="s">
        <v>579</v>
      </c>
      <c r="F11" s="111">
        <v>5</v>
      </c>
    </row>
    <row r="12" spans="1:6" x14ac:dyDescent="0.35">
      <c r="A12" s="129"/>
      <c r="B12" s="107"/>
      <c r="C12" s="107"/>
      <c r="D12" s="107"/>
      <c r="E12" s="108" t="s">
        <v>580</v>
      </c>
      <c r="F12" s="111">
        <v>13</v>
      </c>
    </row>
    <row r="13" spans="1:6" x14ac:dyDescent="0.35">
      <c r="A13" s="129"/>
      <c r="B13" s="108" t="s">
        <v>581</v>
      </c>
      <c r="C13" s="107" t="s">
        <v>24</v>
      </c>
      <c r="D13" s="107" t="s">
        <v>583</v>
      </c>
      <c r="E13" s="108" t="s">
        <v>579</v>
      </c>
      <c r="F13" s="111">
        <v>5</v>
      </c>
    </row>
    <row r="14" spans="1:6" x14ac:dyDescent="0.35">
      <c r="A14" s="129"/>
      <c r="B14" s="108" t="s">
        <v>582</v>
      </c>
      <c r="C14" s="107"/>
      <c r="D14" s="107"/>
      <c r="E14" s="108" t="s">
        <v>580</v>
      </c>
      <c r="F14" s="111">
        <v>13</v>
      </c>
    </row>
    <row r="15" spans="1:6" ht="23" x14ac:dyDescent="0.35">
      <c r="A15" s="129"/>
      <c r="B15" s="107" t="s">
        <v>0</v>
      </c>
      <c r="C15" s="107" t="s">
        <v>24</v>
      </c>
      <c r="D15" s="107" t="s">
        <v>584</v>
      </c>
      <c r="E15" s="108" t="s">
        <v>585</v>
      </c>
      <c r="F15" s="111">
        <v>2</v>
      </c>
    </row>
    <row r="16" spans="1:6" ht="23" x14ac:dyDescent="0.35">
      <c r="A16" s="129"/>
      <c r="B16" s="107"/>
      <c r="C16" s="107"/>
      <c r="D16" s="107"/>
      <c r="E16" s="108" t="s">
        <v>586</v>
      </c>
      <c r="F16" s="111">
        <v>13</v>
      </c>
    </row>
    <row r="17" spans="1:6" x14ac:dyDescent="0.35">
      <c r="A17" s="129"/>
      <c r="B17" s="107"/>
      <c r="C17" s="107"/>
      <c r="D17" s="107"/>
      <c r="E17" s="108" t="s">
        <v>587</v>
      </c>
      <c r="F17" s="111">
        <v>3</v>
      </c>
    </row>
    <row r="18" spans="1:6" x14ac:dyDescent="0.35">
      <c r="A18" s="129"/>
      <c r="B18" s="107" t="s">
        <v>588</v>
      </c>
      <c r="C18" s="107" t="s">
        <v>24</v>
      </c>
      <c r="D18" s="107" t="s">
        <v>589</v>
      </c>
      <c r="E18" s="108" t="s">
        <v>590</v>
      </c>
      <c r="F18" s="111">
        <v>6</v>
      </c>
    </row>
    <row r="19" spans="1:6" ht="23" x14ac:dyDescent="0.35">
      <c r="A19" s="129"/>
      <c r="B19" s="107"/>
      <c r="C19" s="107"/>
      <c r="D19" s="107"/>
      <c r="E19" s="108" t="s">
        <v>591</v>
      </c>
      <c r="F19" s="111">
        <v>6</v>
      </c>
    </row>
    <row r="20" spans="1:6" x14ac:dyDescent="0.35">
      <c r="A20" s="129"/>
      <c r="B20" s="107"/>
      <c r="C20" s="107"/>
      <c r="D20" s="107"/>
      <c r="E20" s="108" t="s">
        <v>592</v>
      </c>
      <c r="F20" s="111">
        <v>6</v>
      </c>
    </row>
    <row r="21" spans="1:6" x14ac:dyDescent="0.35">
      <c r="A21" s="129"/>
      <c r="B21" s="107" t="s">
        <v>357</v>
      </c>
      <c r="C21" s="107" t="s">
        <v>24</v>
      </c>
      <c r="D21" s="107" t="s">
        <v>593</v>
      </c>
      <c r="E21" s="108" t="s">
        <v>594</v>
      </c>
      <c r="F21" s="111">
        <v>1</v>
      </c>
    </row>
    <row r="22" spans="1:6" ht="24.5" customHeight="1" x14ac:dyDescent="0.35">
      <c r="A22" s="129"/>
      <c r="B22" s="107"/>
      <c r="C22" s="107"/>
      <c r="D22" s="107"/>
      <c r="E22" s="108" t="s">
        <v>595</v>
      </c>
      <c r="F22" s="111">
        <v>17</v>
      </c>
    </row>
    <row r="23" spans="1:6" x14ac:dyDescent="0.35">
      <c r="A23" s="129" t="s">
        <v>634</v>
      </c>
      <c r="B23" s="107" t="s">
        <v>358</v>
      </c>
      <c r="C23" s="107" t="s">
        <v>24</v>
      </c>
      <c r="D23" s="107" t="s">
        <v>596</v>
      </c>
      <c r="E23" s="108" t="s">
        <v>597</v>
      </c>
      <c r="F23" s="111">
        <v>16</v>
      </c>
    </row>
    <row r="24" spans="1:6" ht="41" customHeight="1" x14ac:dyDescent="0.35">
      <c r="A24" s="129"/>
      <c r="B24" s="107"/>
      <c r="C24" s="107"/>
      <c r="D24" s="107"/>
      <c r="E24" s="108" t="s">
        <v>598</v>
      </c>
      <c r="F24" s="111">
        <v>2</v>
      </c>
    </row>
    <row r="25" spans="1:6" ht="23" customHeight="1" x14ac:dyDescent="0.35">
      <c r="A25" s="129" t="s">
        <v>636</v>
      </c>
      <c r="B25" s="107" t="s">
        <v>345</v>
      </c>
      <c r="C25" s="107" t="s">
        <v>2</v>
      </c>
      <c r="D25" s="107" t="s">
        <v>599</v>
      </c>
      <c r="E25" s="108" t="s">
        <v>600</v>
      </c>
      <c r="F25" s="111">
        <v>0</v>
      </c>
    </row>
    <row r="26" spans="1:6" x14ac:dyDescent="0.35">
      <c r="A26" s="129"/>
      <c r="B26" s="107"/>
      <c r="C26" s="107"/>
      <c r="D26" s="107"/>
      <c r="E26" s="108" t="s">
        <v>601</v>
      </c>
      <c r="F26" s="111"/>
    </row>
    <row r="27" spans="1:6" x14ac:dyDescent="0.35">
      <c r="A27" s="129"/>
      <c r="B27" s="107"/>
      <c r="C27" s="107"/>
      <c r="D27" s="107"/>
      <c r="E27" s="108" t="s">
        <v>602</v>
      </c>
      <c r="F27" s="111">
        <v>14</v>
      </c>
    </row>
    <row r="28" spans="1:6" x14ac:dyDescent="0.35">
      <c r="A28" s="129"/>
      <c r="B28" s="107"/>
      <c r="C28" s="107"/>
      <c r="D28" s="107"/>
      <c r="E28" s="113"/>
      <c r="F28" s="111">
        <v>4</v>
      </c>
    </row>
    <row r="29" spans="1:6" ht="138" customHeight="1" x14ac:dyDescent="0.35">
      <c r="A29" s="129" t="s">
        <v>635</v>
      </c>
      <c r="B29" s="107" t="s">
        <v>347</v>
      </c>
      <c r="C29" s="107" t="s">
        <v>24</v>
      </c>
      <c r="D29" s="107" t="s">
        <v>603</v>
      </c>
      <c r="E29" s="108" t="s">
        <v>604</v>
      </c>
      <c r="F29" s="111">
        <v>4</v>
      </c>
    </row>
    <row r="30" spans="1:6" ht="23" x14ac:dyDescent="0.35">
      <c r="A30" s="129"/>
      <c r="B30" s="107"/>
      <c r="C30" s="107"/>
      <c r="D30" s="107"/>
      <c r="E30" s="108" t="s">
        <v>605</v>
      </c>
      <c r="F30" s="111">
        <v>14</v>
      </c>
    </row>
    <row r="31" spans="1:6" ht="23" x14ac:dyDescent="0.35">
      <c r="A31" s="129" t="s">
        <v>637</v>
      </c>
      <c r="B31" s="107" t="s">
        <v>348</v>
      </c>
      <c r="C31" s="107" t="s">
        <v>24</v>
      </c>
      <c r="D31" s="108" t="s">
        <v>606</v>
      </c>
      <c r="E31" s="108" t="s">
        <v>608</v>
      </c>
      <c r="F31" s="111">
        <v>10</v>
      </c>
    </row>
    <row r="32" spans="1:6" x14ac:dyDescent="0.35">
      <c r="A32" s="129"/>
      <c r="B32" s="107"/>
      <c r="C32" s="107"/>
      <c r="D32" s="108" t="s">
        <v>607</v>
      </c>
      <c r="E32" s="108" t="s">
        <v>609</v>
      </c>
      <c r="F32" s="111">
        <v>8</v>
      </c>
    </row>
    <row r="33" spans="1:6" x14ac:dyDescent="0.35">
      <c r="A33" s="129"/>
      <c r="B33" s="107"/>
      <c r="C33" s="107"/>
      <c r="D33" s="113"/>
      <c r="E33" s="113"/>
      <c r="F33" s="125"/>
    </row>
    <row r="34" spans="1:6" ht="23" x14ac:dyDescent="0.35">
      <c r="A34" s="129"/>
      <c r="B34" s="107" t="s">
        <v>350</v>
      </c>
      <c r="C34" s="107" t="s">
        <v>24</v>
      </c>
      <c r="D34" s="107" t="s">
        <v>610</v>
      </c>
      <c r="E34" s="108" t="s">
        <v>611</v>
      </c>
      <c r="F34" s="111">
        <v>8</v>
      </c>
    </row>
    <row r="35" spans="1:6" ht="23" x14ac:dyDescent="0.35">
      <c r="A35" s="129"/>
      <c r="B35" s="107"/>
      <c r="C35" s="107"/>
      <c r="D35" s="107"/>
      <c r="E35" s="108" t="s">
        <v>612</v>
      </c>
      <c r="F35" s="111">
        <v>10</v>
      </c>
    </row>
    <row r="36" spans="1:6" x14ac:dyDescent="0.35">
      <c r="A36" s="123" t="s">
        <v>613</v>
      </c>
      <c r="B36" s="118"/>
      <c r="C36" s="118"/>
      <c r="D36" s="118"/>
      <c r="E36" s="118"/>
      <c r="F36" s="124"/>
    </row>
    <row r="37" spans="1:6" ht="23" x14ac:dyDescent="0.35">
      <c r="A37" s="112" t="s">
        <v>638</v>
      </c>
      <c r="B37" s="107" t="s">
        <v>27</v>
      </c>
      <c r="C37" s="107" t="s">
        <v>24</v>
      </c>
      <c r="D37" s="107" t="s">
        <v>614</v>
      </c>
      <c r="E37" s="108" t="s">
        <v>615</v>
      </c>
      <c r="F37" s="111">
        <v>9</v>
      </c>
    </row>
    <row r="38" spans="1:6" x14ac:dyDescent="0.35">
      <c r="A38" s="112"/>
      <c r="B38" s="107"/>
      <c r="C38" s="107"/>
      <c r="D38" s="107"/>
      <c r="E38" s="108" t="s">
        <v>616</v>
      </c>
      <c r="F38" s="111">
        <v>9</v>
      </c>
    </row>
    <row r="39" spans="1:6" ht="23" x14ac:dyDescent="0.35">
      <c r="A39" s="112" t="s">
        <v>639</v>
      </c>
      <c r="B39" s="107" t="s">
        <v>28</v>
      </c>
      <c r="C39" s="107" t="s">
        <v>24</v>
      </c>
      <c r="D39" s="107" t="s">
        <v>617</v>
      </c>
      <c r="E39" s="108" t="s">
        <v>618</v>
      </c>
      <c r="F39" s="111">
        <v>9</v>
      </c>
    </row>
    <row r="40" spans="1:6" ht="23" x14ac:dyDescent="0.35">
      <c r="A40" s="112"/>
      <c r="B40" s="107"/>
      <c r="C40" s="107"/>
      <c r="D40" s="107"/>
      <c r="E40" s="108" t="s">
        <v>619</v>
      </c>
      <c r="F40" s="111">
        <v>9</v>
      </c>
    </row>
    <row r="41" spans="1:6" ht="14.5" customHeight="1" x14ac:dyDescent="0.35">
      <c r="A41" s="112" t="s">
        <v>640</v>
      </c>
      <c r="B41" s="126" t="s">
        <v>620</v>
      </c>
      <c r="C41" s="107" t="s">
        <v>24</v>
      </c>
      <c r="D41" s="107" t="s">
        <v>621</v>
      </c>
      <c r="E41" s="108" t="s">
        <v>622</v>
      </c>
      <c r="F41" s="111">
        <v>0</v>
      </c>
    </row>
    <row r="42" spans="1:6" x14ac:dyDescent="0.35">
      <c r="A42" s="112"/>
      <c r="B42" s="126"/>
      <c r="C42" s="107"/>
      <c r="D42" s="107"/>
      <c r="E42" s="108" t="s">
        <v>623</v>
      </c>
      <c r="F42" s="111">
        <v>17</v>
      </c>
    </row>
    <row r="43" spans="1:6" x14ac:dyDescent="0.35">
      <c r="A43" s="112"/>
      <c r="B43" s="126"/>
      <c r="C43" s="107"/>
      <c r="D43" s="107"/>
      <c r="E43" s="108" t="s">
        <v>624</v>
      </c>
      <c r="F43" s="111">
        <v>1</v>
      </c>
    </row>
    <row r="44" spans="1:6" ht="23" x14ac:dyDescent="0.35">
      <c r="A44" s="112"/>
      <c r="B44" s="126"/>
      <c r="C44" s="107" t="s">
        <v>24</v>
      </c>
      <c r="D44" s="107" t="s">
        <v>625</v>
      </c>
      <c r="E44" s="108" t="s">
        <v>626</v>
      </c>
      <c r="F44" s="111">
        <v>8</v>
      </c>
    </row>
    <row r="45" spans="1:6" x14ac:dyDescent="0.35">
      <c r="A45" s="112"/>
      <c r="B45" s="126"/>
      <c r="C45" s="107"/>
      <c r="D45" s="107"/>
      <c r="E45" s="108" t="s">
        <v>623</v>
      </c>
      <c r="F45" s="111">
        <v>8</v>
      </c>
    </row>
    <row r="46" spans="1:6" x14ac:dyDescent="0.35">
      <c r="A46" s="112"/>
      <c r="B46" s="126"/>
      <c r="C46" s="107"/>
      <c r="D46" s="107"/>
      <c r="E46" s="108" t="s">
        <v>627</v>
      </c>
      <c r="F46" s="111">
        <v>2</v>
      </c>
    </row>
    <row r="47" spans="1:6" x14ac:dyDescent="0.35">
      <c r="A47" s="112"/>
      <c r="B47" s="107" t="s">
        <v>29</v>
      </c>
      <c r="C47" s="107" t="s">
        <v>24</v>
      </c>
      <c r="D47" s="107" t="s">
        <v>628</v>
      </c>
      <c r="E47" s="108" t="s">
        <v>629</v>
      </c>
      <c r="F47" s="111">
        <v>1</v>
      </c>
    </row>
    <row r="48" spans="1:6" x14ac:dyDescent="0.35">
      <c r="A48" s="112"/>
      <c r="B48" s="107"/>
      <c r="C48" s="107"/>
      <c r="D48" s="107"/>
      <c r="E48" s="108" t="s">
        <v>630</v>
      </c>
      <c r="F48" s="111">
        <v>12</v>
      </c>
    </row>
    <row r="49" spans="1:6" x14ac:dyDescent="0.35">
      <c r="A49" s="114"/>
      <c r="B49" s="115"/>
      <c r="C49" s="115"/>
      <c r="D49" s="115"/>
      <c r="E49" s="116" t="s">
        <v>624</v>
      </c>
      <c r="F49" s="117">
        <v>5</v>
      </c>
    </row>
  </sheetData>
  <mergeCells count="62">
    <mergeCell ref="A5:A10"/>
    <mergeCell ref="A11:A22"/>
    <mergeCell ref="B41:B46"/>
    <mergeCell ref="A31:A35"/>
    <mergeCell ref="A41:A49"/>
    <mergeCell ref="D41:D43"/>
    <mergeCell ref="C44:C46"/>
    <mergeCell ref="D44:D46"/>
    <mergeCell ref="B47:B49"/>
    <mergeCell ref="C47:C49"/>
    <mergeCell ref="D47:D49"/>
    <mergeCell ref="C34:C35"/>
    <mergeCell ref="D34:D35"/>
    <mergeCell ref="A36:E36"/>
    <mergeCell ref="A37:A38"/>
    <mergeCell ref="B37:B38"/>
    <mergeCell ref="C37:C38"/>
    <mergeCell ref="D37:D38"/>
    <mergeCell ref="A23:A24"/>
    <mergeCell ref="A25:A28"/>
    <mergeCell ref="B25:B28"/>
    <mergeCell ref="C25:C28"/>
    <mergeCell ref="D25:D28"/>
    <mergeCell ref="A29:A30"/>
    <mergeCell ref="B29:B30"/>
    <mergeCell ref="C29:C30"/>
    <mergeCell ref="D29:D30"/>
    <mergeCell ref="B18:B20"/>
    <mergeCell ref="C18:C20"/>
    <mergeCell ref="D18:D20"/>
    <mergeCell ref="B21:B22"/>
    <mergeCell ref="C21:C22"/>
    <mergeCell ref="D21:D22"/>
    <mergeCell ref="B9:B10"/>
    <mergeCell ref="C9:C10"/>
    <mergeCell ref="D9:D10"/>
    <mergeCell ref="B15:B17"/>
    <mergeCell ref="C15:C17"/>
    <mergeCell ref="D15:D17"/>
    <mergeCell ref="A3:D3"/>
    <mergeCell ref="B5:B6"/>
    <mergeCell ref="C5:C6"/>
    <mergeCell ref="D5:D6"/>
    <mergeCell ref="B39:B40"/>
    <mergeCell ref="C39:C40"/>
    <mergeCell ref="D39:D40"/>
    <mergeCell ref="B31:B33"/>
    <mergeCell ref="D23:D24"/>
    <mergeCell ref="C13:C14"/>
    <mergeCell ref="D13:D14"/>
    <mergeCell ref="B7:B8"/>
    <mergeCell ref="C7:C8"/>
    <mergeCell ref="A39:A40"/>
    <mergeCell ref="C41:C43"/>
    <mergeCell ref="C31:C33"/>
    <mergeCell ref="B34:B35"/>
    <mergeCell ref="B23:B24"/>
    <mergeCell ref="C23:C24"/>
    <mergeCell ref="B11:B12"/>
    <mergeCell ref="C11:C12"/>
    <mergeCell ref="D11:D12"/>
    <mergeCell ref="D7:D8"/>
  </mergeCells>
  <phoneticPr fontId="2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25DC7A-C87E-4E5F-ACFF-F0EAEA75CDE8}">
  <dimension ref="A1:CI1000"/>
  <sheetViews>
    <sheetView zoomScale="60" zoomScaleNormal="60" workbookViewId="0">
      <pane xSplit="1" topLeftCell="B1" activePane="topRight" state="frozen"/>
      <selection pane="topRight" activeCell="E31" sqref="E31"/>
    </sheetView>
  </sheetViews>
  <sheetFormatPr defaultColWidth="13.81640625" defaultRowHeight="15" customHeight="1" x14ac:dyDescent="0.3"/>
  <cols>
    <col min="1" max="1" width="25.7265625" style="1" bestFit="1" customWidth="1"/>
    <col min="2" max="2" width="14.36328125" style="1" bestFit="1" customWidth="1"/>
    <col min="3" max="3" width="5.7265625" style="1" hidden="1" customWidth="1"/>
    <col min="4" max="4" width="5.08984375" style="1" hidden="1" customWidth="1"/>
    <col min="5" max="5" width="40.54296875" style="1" bestFit="1" customWidth="1"/>
    <col min="6" max="6" width="49" style="1" bestFit="1" customWidth="1"/>
    <col min="7" max="7" width="19.90625" style="1" customWidth="1"/>
    <col min="8" max="8" width="10.08984375" style="1" customWidth="1"/>
    <col min="9" max="9" width="7.453125" style="1" bestFit="1" customWidth="1"/>
    <col min="10" max="10" width="31.08984375" style="1" bestFit="1" customWidth="1"/>
    <col min="11" max="11" width="7.1796875" style="1" bestFit="1" customWidth="1"/>
    <col min="12" max="12" width="19.7265625" style="1" bestFit="1" customWidth="1"/>
    <col min="13" max="13" width="29.7265625" style="1" bestFit="1" customWidth="1"/>
    <col min="14" max="14" width="9.08984375" style="1" bestFit="1" customWidth="1"/>
    <col min="15" max="15" width="11.81640625" style="1" bestFit="1" customWidth="1"/>
    <col min="16" max="16" width="9.7265625" style="1" bestFit="1" customWidth="1"/>
    <col min="17" max="17" width="36.453125" style="1" customWidth="1"/>
    <col min="18" max="18" width="40.36328125" style="1" customWidth="1"/>
    <col min="19" max="19" width="6.54296875" style="1" bestFit="1" customWidth="1"/>
    <col min="20" max="20" width="30.7265625" style="1" customWidth="1"/>
    <col min="21" max="21" width="11.26953125" style="1" bestFit="1" customWidth="1"/>
    <col min="22" max="22" width="37.36328125" style="1" customWidth="1"/>
    <col min="23" max="23" width="11.26953125" style="1" bestFit="1" customWidth="1"/>
    <col min="24" max="24" width="27.1796875" style="1" customWidth="1"/>
    <col min="25" max="25" width="34.90625" style="1" customWidth="1"/>
    <col min="26" max="26" width="10.1796875" style="1" customWidth="1"/>
    <col min="27" max="27" width="55.81640625" style="1" customWidth="1"/>
    <col min="28" max="28" width="29.1796875" style="1" customWidth="1"/>
    <col min="29" max="29" width="10.36328125" style="1" customWidth="1"/>
    <col min="30" max="30" width="37.36328125" style="1" customWidth="1"/>
    <col min="31" max="31" width="38.08984375" style="1" customWidth="1"/>
    <col min="32" max="32" width="11.26953125" style="1" bestFit="1" customWidth="1"/>
    <col min="33" max="33" width="33.54296875" style="1" customWidth="1"/>
    <col min="34" max="34" width="18.08984375" style="1" customWidth="1"/>
    <col min="35" max="35" width="14.36328125" style="1" customWidth="1"/>
    <col min="36" max="38" width="30.1796875" style="1" customWidth="1"/>
    <col min="39" max="40" width="30.1796875" style="1" hidden="1" customWidth="1"/>
    <col min="41" max="41" width="11.36328125" style="1" hidden="1" customWidth="1"/>
    <col min="42" max="42" width="11.6328125" style="1" hidden="1" customWidth="1"/>
    <col min="43" max="43" width="11.7265625" style="1" hidden="1" customWidth="1"/>
    <col min="44" max="44" width="48.54296875" style="1" customWidth="1"/>
    <col min="45" max="45" width="26.36328125" style="1" customWidth="1"/>
    <col min="46" max="46" width="71.90625" style="1" customWidth="1"/>
    <col min="47" max="47" width="15.6328125" style="1" bestFit="1" customWidth="1"/>
    <col min="48" max="48" width="15.6328125" style="1" customWidth="1"/>
    <col min="49" max="50" width="15.6328125" style="1" hidden="1" customWidth="1"/>
    <col min="51" max="51" width="18.7265625" style="1" customWidth="1"/>
    <col min="52" max="52" width="16.54296875" style="1" customWidth="1"/>
    <col min="53" max="53" width="18.08984375" style="1" customWidth="1"/>
    <col min="54" max="54" width="23.1796875" style="1" customWidth="1"/>
    <col min="55" max="55" width="12.1796875" style="1" bestFit="1" customWidth="1"/>
    <col min="56" max="56" width="7.453125" style="1" customWidth="1"/>
    <col min="57" max="57" width="37.08984375" style="1" customWidth="1"/>
    <col min="58" max="58" width="10.6328125" style="1" bestFit="1" customWidth="1"/>
    <col min="59" max="59" width="28.26953125" style="1" bestFit="1" customWidth="1"/>
    <col min="60" max="60" width="13.453125" style="1" customWidth="1"/>
    <col min="61" max="61" width="9.6328125" style="1" bestFit="1" customWidth="1"/>
    <col min="62" max="62" width="18.6328125" style="1" bestFit="1" customWidth="1"/>
    <col min="63" max="63" width="22.36328125" style="1" bestFit="1" customWidth="1"/>
    <col min="64" max="64" width="19.1796875" style="1" customWidth="1"/>
    <col min="65" max="65" width="16.7265625" style="1" customWidth="1"/>
    <col min="66" max="66" width="9.6328125" style="1" bestFit="1" customWidth="1"/>
    <col min="67" max="67" width="20.6328125" style="1" customWidth="1"/>
    <col min="68" max="68" width="21.90625" style="1" customWidth="1"/>
    <col min="69" max="69" width="45.81640625" style="1" customWidth="1"/>
    <col min="70" max="70" width="34.81640625" style="1" bestFit="1" customWidth="1"/>
    <col min="71" max="72" width="48.26953125" style="1" customWidth="1"/>
    <col min="73" max="73" width="18.26953125" style="1" hidden="1" customWidth="1"/>
    <col min="74" max="74" width="18.26953125" style="1" customWidth="1"/>
    <col min="75" max="75" width="10" style="1" customWidth="1"/>
    <col min="76" max="76" width="10.453125" style="1" customWidth="1"/>
    <col min="77" max="80" width="13.81640625" style="1" customWidth="1"/>
    <col min="81" max="86" width="13.81640625" style="1"/>
    <col min="87" max="88" width="27.81640625" style="1" customWidth="1"/>
    <col min="89" max="16384" width="13.81640625" style="1"/>
  </cols>
  <sheetData>
    <row r="1" spans="1:87" ht="70.5" customHeight="1" x14ac:dyDescent="0.45">
      <c r="A1" s="7"/>
      <c r="B1" s="7"/>
      <c r="C1" s="7"/>
      <c r="D1" s="7"/>
      <c r="E1" s="7"/>
      <c r="F1" s="7"/>
      <c r="G1" s="24" t="s">
        <v>5</v>
      </c>
      <c r="I1" s="96" t="s">
        <v>328</v>
      </c>
      <c r="J1" s="97"/>
      <c r="K1" s="97"/>
      <c r="L1" s="97"/>
      <c r="M1" s="97"/>
      <c r="N1" s="97"/>
      <c r="O1" s="34"/>
      <c r="P1" s="35"/>
      <c r="Q1" s="47" t="s">
        <v>329</v>
      </c>
      <c r="R1" s="5"/>
      <c r="S1" s="50"/>
      <c r="T1" s="47" t="s">
        <v>330</v>
      </c>
      <c r="U1" s="50"/>
      <c r="V1" s="47" t="s">
        <v>331</v>
      </c>
      <c r="W1" s="50"/>
      <c r="X1" s="47" t="s">
        <v>0</v>
      </c>
      <c r="Y1" s="5"/>
      <c r="Z1" s="50"/>
      <c r="AA1" s="62" t="s">
        <v>339</v>
      </c>
      <c r="AB1" s="63"/>
      <c r="AC1" s="50"/>
      <c r="AD1" s="47" t="s">
        <v>341</v>
      </c>
      <c r="AE1" s="5"/>
      <c r="AF1" s="50"/>
      <c r="AG1" s="62" t="s">
        <v>343</v>
      </c>
      <c r="AH1" s="63"/>
      <c r="AI1" s="50"/>
      <c r="AJ1" s="47" t="s">
        <v>345</v>
      </c>
      <c r="AK1" s="63"/>
      <c r="AL1" s="50"/>
      <c r="AM1" s="47" t="s">
        <v>325</v>
      </c>
      <c r="AN1" s="48" t="s">
        <v>324</v>
      </c>
      <c r="AO1" s="50"/>
      <c r="AP1" s="50"/>
      <c r="AQ1" s="51"/>
      <c r="AR1" s="47" t="s">
        <v>347</v>
      </c>
      <c r="AS1" s="50"/>
      <c r="AT1" s="47" t="s">
        <v>348</v>
      </c>
      <c r="AU1" s="48" t="s">
        <v>323</v>
      </c>
      <c r="AV1" s="69" t="s">
        <v>322</v>
      </c>
      <c r="AW1" s="70" t="s">
        <v>321</v>
      </c>
      <c r="AX1" s="69" t="s">
        <v>320</v>
      </c>
      <c r="AY1" s="63"/>
      <c r="AZ1" s="50"/>
      <c r="BA1" s="74" t="s">
        <v>350</v>
      </c>
      <c r="BB1" s="5"/>
      <c r="BC1" s="50"/>
      <c r="BD1" s="100" t="s">
        <v>319</v>
      </c>
      <c r="BE1" s="75" t="s">
        <v>318</v>
      </c>
      <c r="BF1" s="50"/>
      <c r="BG1" s="76" t="s">
        <v>353</v>
      </c>
      <c r="BH1" s="63"/>
      <c r="BI1" s="50"/>
      <c r="BJ1" s="98" t="s">
        <v>369</v>
      </c>
      <c r="BK1" s="99"/>
      <c r="BL1" s="63"/>
      <c r="BM1" s="69" t="s">
        <v>366</v>
      </c>
      <c r="BN1" s="63"/>
      <c r="BO1" s="69" t="s">
        <v>365</v>
      </c>
      <c r="BP1" s="63"/>
      <c r="BQ1" s="77" t="s">
        <v>30</v>
      </c>
      <c r="BR1" s="78" t="s">
        <v>370</v>
      </c>
      <c r="BS1" s="76" t="s">
        <v>371</v>
      </c>
      <c r="BT1" s="85"/>
      <c r="BU1" s="85" t="s">
        <v>355</v>
      </c>
      <c r="BV1" s="50"/>
      <c r="BW1" s="86" t="s">
        <v>316</v>
      </c>
      <c r="BX1" s="7" t="s">
        <v>315</v>
      </c>
      <c r="BY1" s="7" t="s">
        <v>314</v>
      </c>
      <c r="BZ1" s="15" t="s">
        <v>313</v>
      </c>
      <c r="CA1" s="6" t="s">
        <v>332</v>
      </c>
      <c r="CB1" s="6" t="s">
        <v>333</v>
      </c>
      <c r="CC1" s="6" t="s">
        <v>334</v>
      </c>
      <c r="CD1" s="6"/>
      <c r="CE1" s="6" t="s">
        <v>335</v>
      </c>
      <c r="CF1" s="6" t="s">
        <v>336</v>
      </c>
      <c r="CG1" s="103" t="s">
        <v>337</v>
      </c>
      <c r="CH1" s="17" t="s">
        <v>352</v>
      </c>
      <c r="CI1" s="16"/>
    </row>
    <row r="2" spans="1:87" ht="14.25" customHeight="1" x14ac:dyDescent="0.35">
      <c r="A2" s="14" t="s">
        <v>312</v>
      </c>
      <c r="B2" s="14" t="s">
        <v>311</v>
      </c>
      <c r="C2" s="14" t="s">
        <v>310</v>
      </c>
      <c r="D2" s="14" t="s">
        <v>309</v>
      </c>
      <c r="E2" s="13" t="s">
        <v>308</v>
      </c>
      <c r="F2" s="23" t="s">
        <v>307</v>
      </c>
      <c r="G2" s="25" t="s">
        <v>306</v>
      </c>
      <c r="H2" s="95" t="s">
        <v>356</v>
      </c>
      <c r="I2" s="36" t="s">
        <v>305</v>
      </c>
      <c r="J2" s="37" t="s">
        <v>304</v>
      </c>
      <c r="K2" s="38" t="s">
        <v>303</v>
      </c>
      <c r="L2" s="37" t="s">
        <v>302</v>
      </c>
      <c r="M2" s="38" t="s">
        <v>301</v>
      </c>
      <c r="N2" s="37" t="s">
        <v>300</v>
      </c>
      <c r="O2" s="38" t="s">
        <v>299</v>
      </c>
      <c r="P2" s="37" t="s">
        <v>356</v>
      </c>
      <c r="Q2" s="40"/>
      <c r="R2" s="55" t="s">
        <v>360</v>
      </c>
      <c r="S2" s="37" t="s">
        <v>356</v>
      </c>
      <c r="T2" s="56"/>
      <c r="U2" s="37" t="s">
        <v>356</v>
      </c>
      <c r="V2" s="56"/>
      <c r="W2" s="37" t="s">
        <v>356</v>
      </c>
      <c r="X2" s="40"/>
      <c r="Y2" s="52" t="s">
        <v>338</v>
      </c>
      <c r="Z2" s="37" t="s">
        <v>356</v>
      </c>
      <c r="AA2" s="64"/>
      <c r="AB2" s="52" t="s">
        <v>340</v>
      </c>
      <c r="AC2" s="37" t="s">
        <v>356</v>
      </c>
      <c r="AD2" s="40"/>
      <c r="AE2" s="52" t="s">
        <v>342</v>
      </c>
      <c r="AF2" s="37" t="s">
        <v>356</v>
      </c>
      <c r="AG2" s="40"/>
      <c r="AH2" s="52" t="s">
        <v>344</v>
      </c>
      <c r="AI2" s="37" t="s">
        <v>356</v>
      </c>
      <c r="AJ2" s="40"/>
      <c r="AK2" s="52" t="s">
        <v>346</v>
      </c>
      <c r="AL2" s="53" t="s">
        <v>356</v>
      </c>
      <c r="AM2" s="40"/>
      <c r="AN2" s="39"/>
      <c r="AO2" s="53" t="s">
        <v>31</v>
      </c>
      <c r="AP2" s="53" t="s">
        <v>326</v>
      </c>
      <c r="AQ2" s="54" t="s">
        <v>359</v>
      </c>
      <c r="AR2" s="40"/>
      <c r="AS2" s="53" t="s">
        <v>356</v>
      </c>
      <c r="AT2" s="40"/>
      <c r="AU2" s="39"/>
      <c r="AV2" s="39"/>
      <c r="AW2" s="39"/>
      <c r="AX2" s="39"/>
      <c r="AY2" s="52" t="s">
        <v>349</v>
      </c>
      <c r="AZ2" s="53" t="s">
        <v>356</v>
      </c>
      <c r="BA2" s="40"/>
      <c r="BB2" s="52" t="s">
        <v>351</v>
      </c>
      <c r="BC2" s="53" t="s">
        <v>356</v>
      </c>
      <c r="BD2" s="101"/>
      <c r="BE2" s="26"/>
      <c r="BF2" s="53" t="s">
        <v>356</v>
      </c>
      <c r="BG2" s="40"/>
      <c r="BH2" s="94" t="s">
        <v>317</v>
      </c>
      <c r="BI2" s="53" t="s">
        <v>356</v>
      </c>
      <c r="BJ2" s="79" t="s">
        <v>298</v>
      </c>
      <c r="BK2" s="80" t="s">
        <v>297</v>
      </c>
      <c r="BL2" s="73" t="s">
        <v>354</v>
      </c>
      <c r="BM2" s="39"/>
      <c r="BN2" s="73" t="s">
        <v>368</v>
      </c>
      <c r="BO2" s="39"/>
      <c r="BP2" s="53" t="s">
        <v>367</v>
      </c>
      <c r="BQ2" s="53" t="s">
        <v>356</v>
      </c>
      <c r="BR2" s="53" t="s">
        <v>356</v>
      </c>
      <c r="BS2" s="40"/>
      <c r="BT2" s="53" t="s">
        <v>372</v>
      </c>
      <c r="BU2" s="39"/>
      <c r="BV2" s="53" t="s">
        <v>31</v>
      </c>
      <c r="BW2" s="87"/>
      <c r="BZ2" s="9"/>
      <c r="CE2" s="7"/>
      <c r="CF2" s="7"/>
      <c r="CG2" s="7" t="s">
        <v>31</v>
      </c>
      <c r="CH2" s="7"/>
      <c r="CI2" s="7"/>
    </row>
    <row r="3" spans="1:87" ht="14.25" customHeight="1" x14ac:dyDescent="0.35">
      <c r="A3" s="4" t="s">
        <v>23</v>
      </c>
      <c r="B3" s="7" t="s">
        <v>52</v>
      </c>
      <c r="C3" s="7"/>
      <c r="D3" s="7"/>
      <c r="E3" s="7" t="s">
        <v>296</v>
      </c>
      <c r="F3" s="7" t="s">
        <v>295</v>
      </c>
      <c r="G3" s="26">
        <v>233</v>
      </c>
      <c r="H3" s="27" t="s">
        <v>2</v>
      </c>
      <c r="I3" s="26" t="s">
        <v>50</v>
      </c>
      <c r="J3" s="39" t="s">
        <v>49</v>
      </c>
      <c r="K3" s="39" t="s">
        <v>49</v>
      </c>
      <c r="L3" s="27" t="s">
        <v>50</v>
      </c>
      <c r="M3" s="39" t="s">
        <v>50</v>
      </c>
      <c r="N3" s="39" t="s">
        <v>49</v>
      </c>
      <c r="O3" s="27" t="s">
        <v>50</v>
      </c>
      <c r="P3" s="27" t="s">
        <v>2</v>
      </c>
      <c r="Q3" s="40" t="s">
        <v>291</v>
      </c>
      <c r="R3" s="27" t="s">
        <v>373</v>
      </c>
      <c r="S3" s="27" t="s">
        <v>2</v>
      </c>
      <c r="T3" s="56">
        <v>3.9832209999999999</v>
      </c>
      <c r="U3" s="27" t="str">
        <f>IF(T3&gt;2.377024,"Low","High")</f>
        <v>Low</v>
      </c>
      <c r="V3" s="56">
        <v>22.082360000000001</v>
      </c>
      <c r="W3" s="27" t="str">
        <f>IF(V3&gt;15.77362,"Low","High")</f>
        <v>Low</v>
      </c>
      <c r="X3" s="40" t="s">
        <v>2</v>
      </c>
      <c r="Y3" s="58" t="s">
        <v>378</v>
      </c>
      <c r="Z3" s="27" t="s">
        <v>2</v>
      </c>
      <c r="AA3" s="40" t="s">
        <v>37</v>
      </c>
      <c r="AB3" s="59" t="s">
        <v>207</v>
      </c>
      <c r="AC3" s="27" t="s">
        <v>2</v>
      </c>
      <c r="AD3" s="40" t="s">
        <v>37</v>
      </c>
      <c r="AE3" s="27" t="s">
        <v>400</v>
      </c>
      <c r="AF3" s="27" t="s">
        <v>2</v>
      </c>
      <c r="AG3" s="26" t="s">
        <v>293</v>
      </c>
      <c r="AH3" s="66" t="s">
        <v>81</v>
      </c>
      <c r="AI3" s="27" t="s">
        <v>24</v>
      </c>
      <c r="AJ3" s="40" t="s">
        <v>292</v>
      </c>
      <c r="AK3" s="41" t="s">
        <v>420</v>
      </c>
      <c r="AL3" s="27" t="s">
        <v>2</v>
      </c>
      <c r="AM3" s="26" t="s">
        <v>25</v>
      </c>
      <c r="AN3" s="39"/>
      <c r="AO3" s="27" t="s">
        <v>25</v>
      </c>
      <c r="AP3" s="27">
        <f t="shared" ref="AP3:AP20" si="0">IF(AO3="High",1,0)</f>
        <v>0</v>
      </c>
      <c r="AQ3" s="28">
        <f t="shared" ref="AQ3:AQ20" si="1">IF(AP3=1,1,0)</f>
        <v>0</v>
      </c>
      <c r="AR3" s="40" t="s">
        <v>106</v>
      </c>
      <c r="AS3" s="27" t="s">
        <v>2</v>
      </c>
      <c r="AT3" s="40" t="s">
        <v>137</v>
      </c>
      <c r="AU3" s="27" t="s">
        <v>40</v>
      </c>
      <c r="AV3" s="71" t="s">
        <v>57</v>
      </c>
      <c r="AW3" s="27" t="s">
        <v>37</v>
      </c>
      <c r="AX3" s="39" t="s">
        <v>37</v>
      </c>
      <c r="AY3" s="41" t="s">
        <v>400</v>
      </c>
      <c r="AZ3" s="27" t="s">
        <v>2</v>
      </c>
      <c r="BA3" s="40" t="s">
        <v>37</v>
      </c>
      <c r="BB3" s="41" t="s">
        <v>400</v>
      </c>
      <c r="BC3" s="27" t="s">
        <v>2</v>
      </c>
      <c r="BD3" s="101"/>
      <c r="BE3" s="26" t="s">
        <v>37</v>
      </c>
      <c r="BF3" s="27" t="s">
        <v>2</v>
      </c>
      <c r="BG3" s="40" t="s">
        <v>40</v>
      </c>
      <c r="BH3" s="41" t="s">
        <v>400</v>
      </c>
      <c r="BI3" s="27" t="s">
        <v>2</v>
      </c>
      <c r="BJ3" s="81">
        <f>15000*1</f>
        <v>15000</v>
      </c>
      <c r="BK3" s="65" t="s">
        <v>25</v>
      </c>
      <c r="BL3" s="27" t="s">
        <v>56</v>
      </c>
      <c r="BM3" s="39" t="s">
        <v>25</v>
      </c>
      <c r="BN3" s="39"/>
      <c r="BO3" s="39" t="s">
        <v>289</v>
      </c>
      <c r="BP3" s="27" t="s">
        <v>97</v>
      </c>
      <c r="BQ3" s="82" t="s">
        <v>2</v>
      </c>
      <c r="BR3" s="58" t="s">
        <v>2</v>
      </c>
      <c r="BS3" s="40" t="s">
        <v>288</v>
      </c>
      <c r="BT3" s="91" t="s">
        <v>160</v>
      </c>
      <c r="BU3" s="39" t="s">
        <v>160</v>
      </c>
      <c r="BV3" s="27" t="s">
        <v>2</v>
      </c>
      <c r="BW3" s="87"/>
      <c r="BZ3" s="9"/>
      <c r="CA3" s="12" t="s">
        <v>37</v>
      </c>
      <c r="CB3" s="12" t="s">
        <v>287</v>
      </c>
      <c r="CC3" s="12" t="s">
        <v>40</v>
      </c>
      <c r="CD3" s="12" t="s">
        <v>286</v>
      </c>
      <c r="CE3" s="2" t="s">
        <v>294</v>
      </c>
      <c r="CF3" s="2" t="s">
        <v>81</v>
      </c>
      <c r="CG3" s="2" t="s">
        <v>24</v>
      </c>
      <c r="CH3" s="2" t="s">
        <v>24</v>
      </c>
      <c r="CI3" s="2" t="s">
        <v>290</v>
      </c>
    </row>
    <row r="4" spans="1:87" ht="14.25" customHeight="1" x14ac:dyDescent="0.35">
      <c r="A4" s="4" t="s">
        <v>22</v>
      </c>
      <c r="B4" s="7" t="s">
        <v>52</v>
      </c>
      <c r="C4" s="7"/>
      <c r="D4" s="7"/>
      <c r="E4" s="7"/>
      <c r="F4" s="7" t="s">
        <v>285</v>
      </c>
      <c r="G4" s="26">
        <v>10</v>
      </c>
      <c r="H4" s="27" t="s">
        <v>2</v>
      </c>
      <c r="I4" s="40" t="s">
        <v>49</v>
      </c>
      <c r="J4" s="27" t="s">
        <v>50</v>
      </c>
      <c r="K4" s="27" t="s">
        <v>50</v>
      </c>
      <c r="L4" s="39" t="s">
        <v>49</v>
      </c>
      <c r="M4" s="39" t="s">
        <v>49</v>
      </c>
      <c r="N4" s="39" t="s">
        <v>50</v>
      </c>
      <c r="O4" s="27" t="s">
        <v>49</v>
      </c>
      <c r="P4" s="27" t="s">
        <v>24</v>
      </c>
      <c r="Q4" s="40" t="s">
        <v>278</v>
      </c>
      <c r="R4" s="27" t="s">
        <v>379</v>
      </c>
      <c r="S4" s="27" t="s">
        <v>2</v>
      </c>
      <c r="T4" s="56">
        <v>2.3238270000000001</v>
      </c>
      <c r="U4" s="27" t="str">
        <f t="shared" ref="U4:U20" si="2">IF(T4&gt;2.377024,"Low","High")</f>
        <v>High</v>
      </c>
      <c r="V4" s="56">
        <v>27.43242</v>
      </c>
      <c r="W4" s="27" t="str">
        <f t="shared" ref="W4:W20" si="3">IF(V4&gt;15.77362,"Low","High")</f>
        <v>Low</v>
      </c>
      <c r="X4" s="40" t="s">
        <v>24</v>
      </c>
      <c r="Y4" s="58" t="s">
        <v>376</v>
      </c>
      <c r="Z4" s="27" t="s">
        <v>24</v>
      </c>
      <c r="AA4" s="26" t="s">
        <v>362</v>
      </c>
      <c r="AB4" s="39" t="s">
        <v>399</v>
      </c>
      <c r="AC4" s="27" t="s">
        <v>24</v>
      </c>
      <c r="AD4" s="40" t="s">
        <v>37</v>
      </c>
      <c r="AE4" s="27" t="s">
        <v>401</v>
      </c>
      <c r="AF4" s="27" t="s">
        <v>2</v>
      </c>
      <c r="AG4" s="40" t="s">
        <v>282</v>
      </c>
      <c r="AH4" s="27" t="s">
        <v>281</v>
      </c>
      <c r="AI4" s="27" t="s">
        <v>24</v>
      </c>
      <c r="AJ4" s="40" t="s">
        <v>421</v>
      </c>
      <c r="AK4" s="39" t="s">
        <v>422</v>
      </c>
      <c r="AL4" s="27" t="s">
        <v>2</v>
      </c>
      <c r="AM4" s="26" t="s">
        <v>280</v>
      </c>
      <c r="AN4" s="27" t="s">
        <v>279</v>
      </c>
      <c r="AO4" s="27" t="s">
        <v>2</v>
      </c>
      <c r="AP4" s="27">
        <f t="shared" si="0"/>
        <v>0</v>
      </c>
      <c r="AQ4" s="28">
        <f t="shared" si="1"/>
        <v>0</v>
      </c>
      <c r="AR4" s="40" t="s">
        <v>202</v>
      </c>
      <c r="AS4" s="27" t="s">
        <v>24</v>
      </c>
      <c r="AT4" s="40" t="s">
        <v>84</v>
      </c>
      <c r="AU4" s="39" t="s">
        <v>37</v>
      </c>
      <c r="AV4" s="71">
        <v>1</v>
      </c>
      <c r="AW4" s="27" t="s">
        <v>40</v>
      </c>
      <c r="AX4" s="39" t="s">
        <v>37</v>
      </c>
      <c r="AY4" s="41" t="s">
        <v>427</v>
      </c>
      <c r="AZ4" s="27" t="s">
        <v>24</v>
      </c>
      <c r="BA4" s="40" t="s">
        <v>40</v>
      </c>
      <c r="BB4" s="27" t="s">
        <v>433</v>
      </c>
      <c r="BC4" s="27" t="s">
        <v>24</v>
      </c>
      <c r="BD4" s="101"/>
      <c r="BE4" s="26" t="s">
        <v>40</v>
      </c>
      <c r="BF4" s="27" t="s">
        <v>24</v>
      </c>
      <c r="BG4" s="26" t="s">
        <v>37</v>
      </c>
      <c r="BH4" s="27" t="s">
        <v>440</v>
      </c>
      <c r="BI4" s="27" t="s">
        <v>24</v>
      </c>
      <c r="BJ4" s="83" t="s">
        <v>276</v>
      </c>
      <c r="BK4" s="65">
        <v>1</v>
      </c>
      <c r="BL4" s="27" t="s">
        <v>440</v>
      </c>
      <c r="BM4" s="66" t="s">
        <v>25</v>
      </c>
      <c r="BN4" s="39"/>
      <c r="BO4" s="39" t="s">
        <v>275</v>
      </c>
      <c r="BP4" s="39" t="s">
        <v>193</v>
      </c>
      <c r="BQ4" s="82" t="s">
        <v>2</v>
      </c>
      <c r="BR4" s="58" t="s">
        <v>25</v>
      </c>
      <c r="BS4" s="26" t="s">
        <v>274</v>
      </c>
      <c r="BT4" s="89" t="s">
        <v>464</v>
      </c>
      <c r="BU4" s="27" t="s">
        <v>273</v>
      </c>
      <c r="BV4" s="27" t="s">
        <v>2</v>
      </c>
      <c r="BW4" s="87"/>
      <c r="BZ4" s="9"/>
      <c r="CA4" s="12" t="s">
        <v>37</v>
      </c>
      <c r="CB4" s="12" t="s">
        <v>237</v>
      </c>
      <c r="CC4" s="12" t="s">
        <v>37</v>
      </c>
      <c r="CE4" s="2" t="s">
        <v>284</v>
      </c>
      <c r="CF4" s="2" t="s">
        <v>283</v>
      </c>
      <c r="CG4" s="2" t="s">
        <v>24</v>
      </c>
      <c r="CH4" s="2" t="s">
        <v>2</v>
      </c>
      <c r="CI4" s="2" t="s">
        <v>277</v>
      </c>
    </row>
    <row r="5" spans="1:87" ht="14.25" customHeight="1" x14ac:dyDescent="0.35">
      <c r="A5" s="4" t="s">
        <v>21</v>
      </c>
      <c r="B5" s="7" t="s">
        <v>248</v>
      </c>
      <c r="C5" s="7"/>
      <c r="D5" s="7"/>
      <c r="E5" s="7"/>
      <c r="F5" s="7" t="s">
        <v>272</v>
      </c>
      <c r="G5" s="26">
        <v>33</v>
      </c>
      <c r="H5" s="27" t="s">
        <v>2</v>
      </c>
      <c r="I5" s="40" t="s">
        <v>49</v>
      </c>
      <c r="J5" s="39" t="s">
        <v>49</v>
      </c>
      <c r="K5" s="27" t="s">
        <v>49</v>
      </c>
      <c r="L5" s="39" t="s">
        <v>49</v>
      </c>
      <c r="M5" s="39" t="s">
        <v>49</v>
      </c>
      <c r="N5" s="39" t="s">
        <v>50</v>
      </c>
      <c r="O5" s="27" t="s">
        <v>49</v>
      </c>
      <c r="P5" s="27" t="s">
        <v>24</v>
      </c>
      <c r="Q5" s="40" t="s">
        <v>268</v>
      </c>
      <c r="R5" s="27" t="s">
        <v>381</v>
      </c>
      <c r="S5" s="27" t="s">
        <v>2</v>
      </c>
      <c r="T5" s="56">
        <v>3.5302769999999999</v>
      </c>
      <c r="U5" s="27" t="str">
        <f t="shared" si="2"/>
        <v>Low</v>
      </c>
      <c r="V5" s="56">
        <v>25.899650000000001</v>
      </c>
      <c r="W5" s="27" t="str">
        <f t="shared" si="3"/>
        <v>Low</v>
      </c>
      <c r="X5" s="40" t="s">
        <v>2</v>
      </c>
      <c r="Y5" s="59" t="s">
        <v>377</v>
      </c>
      <c r="Z5" s="27" t="s">
        <v>2</v>
      </c>
      <c r="AA5" s="26" t="s">
        <v>25</v>
      </c>
      <c r="AB5" s="39"/>
      <c r="AC5" s="27" t="s">
        <v>25</v>
      </c>
      <c r="AD5" s="40" t="s">
        <v>37</v>
      </c>
      <c r="AE5" s="27" t="s">
        <v>402</v>
      </c>
      <c r="AF5" s="27" t="s">
        <v>2</v>
      </c>
      <c r="AG5" s="26" t="s">
        <v>271</v>
      </c>
      <c r="AH5" s="27" t="s">
        <v>270</v>
      </c>
      <c r="AI5" s="27" t="s">
        <v>24</v>
      </c>
      <c r="AJ5" s="26" t="s">
        <v>254</v>
      </c>
      <c r="AK5" s="27" t="s">
        <v>269</v>
      </c>
      <c r="AL5" s="27" t="s">
        <v>2</v>
      </c>
      <c r="AM5" s="26" t="s">
        <v>243</v>
      </c>
      <c r="AN5" s="39"/>
      <c r="AO5" s="27" t="s">
        <v>2</v>
      </c>
      <c r="AP5" s="27">
        <f t="shared" si="0"/>
        <v>0</v>
      </c>
      <c r="AQ5" s="28">
        <f t="shared" si="1"/>
        <v>0</v>
      </c>
      <c r="AR5" s="40" t="s">
        <v>43</v>
      </c>
      <c r="AS5" s="27" t="s">
        <v>2</v>
      </c>
      <c r="AT5" s="26" t="s">
        <v>267</v>
      </c>
      <c r="AU5" s="39" t="s">
        <v>37</v>
      </c>
      <c r="AV5" s="72">
        <v>1</v>
      </c>
      <c r="AW5" s="39" t="s">
        <v>40</v>
      </c>
      <c r="AX5" s="39" t="s">
        <v>37</v>
      </c>
      <c r="AY5" s="27" t="s">
        <v>266</v>
      </c>
      <c r="AZ5" s="27" t="s">
        <v>24</v>
      </c>
      <c r="BA5" s="40" t="s">
        <v>37</v>
      </c>
      <c r="BB5" s="27" t="s">
        <v>265</v>
      </c>
      <c r="BC5" s="27" t="s">
        <v>2</v>
      </c>
      <c r="BD5" s="101"/>
      <c r="BE5" s="26" t="s">
        <v>37</v>
      </c>
      <c r="BF5" s="27" t="s">
        <v>2</v>
      </c>
      <c r="BG5" s="40" t="s">
        <v>40</v>
      </c>
      <c r="BH5" s="27" t="s">
        <v>265</v>
      </c>
      <c r="BI5" s="27" t="s">
        <v>2</v>
      </c>
      <c r="BJ5" s="83" t="s">
        <v>240</v>
      </c>
      <c r="BK5" s="65">
        <v>1</v>
      </c>
      <c r="BL5" s="27" t="s">
        <v>264</v>
      </c>
      <c r="BM5" s="39" t="s">
        <v>25</v>
      </c>
      <c r="BN5" s="39"/>
      <c r="BO5" s="27" t="s">
        <v>263</v>
      </c>
      <c r="BP5" s="41" t="s">
        <v>262</v>
      </c>
      <c r="BQ5" s="82" t="s">
        <v>2</v>
      </c>
      <c r="BR5" s="58" t="s">
        <v>24</v>
      </c>
      <c r="BS5" s="26" t="s">
        <v>261</v>
      </c>
      <c r="BT5" s="89" t="s">
        <v>260</v>
      </c>
      <c r="BU5" s="27" t="s">
        <v>260</v>
      </c>
      <c r="BV5" s="27" t="s">
        <v>2</v>
      </c>
      <c r="BW5" s="87"/>
      <c r="BZ5" s="9"/>
      <c r="CA5" s="12" t="s">
        <v>37</v>
      </c>
      <c r="CB5" s="12" t="s">
        <v>237</v>
      </c>
      <c r="CC5" s="12" t="s">
        <v>37</v>
      </c>
      <c r="CD5" s="12" t="s">
        <v>236</v>
      </c>
      <c r="CE5" s="7" t="s">
        <v>258</v>
      </c>
      <c r="CF5" s="2" t="s">
        <v>81</v>
      </c>
      <c r="CG5" s="2" t="s">
        <v>24</v>
      </c>
      <c r="CH5" s="2" t="s">
        <v>2</v>
      </c>
      <c r="CI5" s="10" t="s">
        <v>38</v>
      </c>
    </row>
    <row r="6" spans="1:87" ht="14" customHeight="1" x14ac:dyDescent="0.35">
      <c r="A6" s="4" t="s">
        <v>20</v>
      </c>
      <c r="B6" s="7" t="s">
        <v>248</v>
      </c>
      <c r="C6" s="7"/>
      <c r="D6" s="7"/>
      <c r="E6" s="7"/>
      <c r="F6" s="7" t="s">
        <v>259</v>
      </c>
      <c r="G6" s="26">
        <v>104</v>
      </c>
      <c r="H6" s="27" t="s">
        <v>2</v>
      </c>
      <c r="I6" s="40" t="s">
        <v>49</v>
      </c>
      <c r="J6" s="39" t="s">
        <v>49</v>
      </c>
      <c r="K6" s="39" t="s">
        <v>49</v>
      </c>
      <c r="L6" s="39" t="s">
        <v>49</v>
      </c>
      <c r="M6" s="39" t="s">
        <v>49</v>
      </c>
      <c r="N6" s="39" t="s">
        <v>50</v>
      </c>
      <c r="O6" s="27" t="s">
        <v>49</v>
      </c>
      <c r="P6" s="27" t="s">
        <v>24</v>
      </c>
      <c r="Q6" s="40" t="s">
        <v>253</v>
      </c>
      <c r="R6" t="s">
        <v>404</v>
      </c>
      <c r="S6" s="27" t="s">
        <v>2</v>
      </c>
      <c r="T6" s="56">
        <v>3.4934180000000001</v>
      </c>
      <c r="U6" s="27" t="str">
        <f t="shared" si="2"/>
        <v>Low</v>
      </c>
      <c r="V6" s="56">
        <v>15.69145</v>
      </c>
      <c r="W6" s="27" t="str">
        <f t="shared" si="3"/>
        <v>High</v>
      </c>
      <c r="X6" s="40" t="s">
        <v>2</v>
      </c>
      <c r="Y6" s="59" t="s">
        <v>377</v>
      </c>
      <c r="Z6" s="27" t="s">
        <v>2</v>
      </c>
      <c r="AA6" s="26" t="s">
        <v>256</v>
      </c>
      <c r="AB6" s="59" t="s">
        <v>207</v>
      </c>
      <c r="AC6" s="27" t="s">
        <v>24</v>
      </c>
      <c r="AD6" s="40" t="s">
        <v>37</v>
      </c>
      <c r="AE6" s="27" t="s">
        <v>405</v>
      </c>
      <c r="AF6" s="27" t="s">
        <v>2</v>
      </c>
      <c r="AG6" s="26" t="s">
        <v>255</v>
      </c>
      <c r="AH6" s="27" t="s">
        <v>411</v>
      </c>
      <c r="AI6" s="27" t="s">
        <v>24</v>
      </c>
      <c r="AJ6" s="26" t="s">
        <v>254</v>
      </c>
      <c r="AK6" s="27" t="s">
        <v>423</v>
      </c>
      <c r="AL6" s="27" t="s">
        <v>2</v>
      </c>
      <c r="AM6" s="26" t="s">
        <v>243</v>
      </c>
      <c r="AN6" s="39"/>
      <c r="AO6" s="27" t="s">
        <v>2</v>
      </c>
      <c r="AP6" s="27">
        <f t="shared" si="0"/>
        <v>0</v>
      </c>
      <c r="AQ6" s="28">
        <f t="shared" si="1"/>
        <v>0</v>
      </c>
      <c r="AR6" s="40" t="s">
        <v>43</v>
      </c>
      <c r="AS6" s="27" t="s">
        <v>2</v>
      </c>
      <c r="AT6" s="26" t="s">
        <v>252</v>
      </c>
      <c r="AU6" s="39" t="s">
        <v>37</v>
      </c>
      <c r="AV6" s="72">
        <v>1</v>
      </c>
      <c r="AW6" s="39" t="s">
        <v>40</v>
      </c>
      <c r="AX6" s="39" t="s">
        <v>37</v>
      </c>
      <c r="AY6" s="27" t="s">
        <v>428</v>
      </c>
      <c r="AZ6" s="27" t="s">
        <v>24</v>
      </c>
      <c r="BA6" s="40" t="s">
        <v>37</v>
      </c>
      <c r="BB6" s="27" t="s">
        <v>434</v>
      </c>
      <c r="BC6" s="27" t="s">
        <v>2</v>
      </c>
      <c r="BD6" s="101"/>
      <c r="BE6" s="26" t="s">
        <v>37</v>
      </c>
      <c r="BF6" s="27" t="s">
        <v>2</v>
      </c>
      <c r="BG6" s="40" t="s">
        <v>37</v>
      </c>
      <c r="BH6" s="27" t="s">
        <v>470</v>
      </c>
      <c r="BI6" s="27" t="s">
        <v>24</v>
      </c>
      <c r="BJ6" s="83" t="s">
        <v>240</v>
      </c>
      <c r="BK6" s="65">
        <v>1</v>
      </c>
      <c r="BL6" s="27" t="s">
        <v>251</v>
      </c>
      <c r="BM6" s="39" t="s">
        <v>25</v>
      </c>
      <c r="BN6" s="39"/>
      <c r="BO6" s="39" t="s">
        <v>250</v>
      </c>
      <c r="BP6" s="27" t="s">
        <v>249</v>
      </c>
      <c r="BQ6" s="82" t="s">
        <v>2</v>
      </c>
      <c r="BR6" s="58" t="s">
        <v>24</v>
      </c>
      <c r="BS6" s="26" t="s">
        <v>25</v>
      </c>
      <c r="BT6" s="92"/>
      <c r="BU6" s="39"/>
      <c r="BV6" s="27" t="s">
        <v>25</v>
      </c>
      <c r="BW6" s="87"/>
      <c r="BZ6" s="9"/>
      <c r="CA6" s="12" t="s">
        <v>37</v>
      </c>
      <c r="CB6" s="12" t="s">
        <v>237</v>
      </c>
      <c r="CC6" s="12" t="s">
        <v>37</v>
      </c>
      <c r="CD6" s="12" t="s">
        <v>236</v>
      </c>
      <c r="CE6" s="7" t="s">
        <v>258</v>
      </c>
      <c r="CF6" s="2" t="s">
        <v>257</v>
      </c>
      <c r="CG6" s="2" t="s">
        <v>24</v>
      </c>
      <c r="CH6" s="2" t="s">
        <v>2</v>
      </c>
      <c r="CI6" s="10" t="s">
        <v>107</v>
      </c>
    </row>
    <row r="7" spans="1:87" ht="14.25" customHeight="1" x14ac:dyDescent="0.35">
      <c r="A7" s="4" t="s">
        <v>19</v>
      </c>
      <c r="B7" s="7" t="s">
        <v>248</v>
      </c>
      <c r="C7" s="7"/>
      <c r="D7" s="7"/>
      <c r="E7" s="7"/>
      <c r="F7" s="7" t="s">
        <v>247</v>
      </c>
      <c r="G7" s="26">
        <v>53</v>
      </c>
      <c r="H7" s="27" t="s">
        <v>2</v>
      </c>
      <c r="I7" s="40" t="s">
        <v>49</v>
      </c>
      <c r="J7" s="39" t="s">
        <v>49</v>
      </c>
      <c r="K7" s="39" t="s">
        <v>49</v>
      </c>
      <c r="L7" s="39" t="s">
        <v>49</v>
      </c>
      <c r="M7" s="39" t="s">
        <v>49</v>
      </c>
      <c r="N7" s="39" t="s">
        <v>50</v>
      </c>
      <c r="O7" s="27" t="s">
        <v>49</v>
      </c>
      <c r="P7" s="27" t="s">
        <v>24</v>
      </c>
      <c r="Q7" s="40" t="s">
        <v>37</v>
      </c>
      <c r="R7" s="39" t="s">
        <v>403</v>
      </c>
      <c r="S7" s="27" t="s">
        <v>2</v>
      </c>
      <c r="T7" s="56">
        <v>2.9333740000000001</v>
      </c>
      <c r="U7" s="27" t="str">
        <f t="shared" si="2"/>
        <v>Low</v>
      </c>
      <c r="V7" s="56">
        <v>13.92629</v>
      </c>
      <c r="W7" s="27" t="str">
        <f t="shared" si="3"/>
        <v>High</v>
      </c>
      <c r="X7" s="40" t="s">
        <v>2</v>
      </c>
      <c r="Y7" s="59" t="s">
        <v>377</v>
      </c>
      <c r="Z7" s="27" t="s">
        <v>2</v>
      </c>
      <c r="AA7" s="40" t="s">
        <v>361</v>
      </c>
      <c r="AB7" s="59" t="s">
        <v>364</v>
      </c>
      <c r="AC7" s="27" t="s">
        <v>24</v>
      </c>
      <c r="AD7" s="40" t="s">
        <v>37</v>
      </c>
      <c r="AE7" s="27" t="s">
        <v>406</v>
      </c>
      <c r="AF7" s="27" t="s">
        <v>2</v>
      </c>
      <c r="AG7" s="26" t="s">
        <v>245</v>
      </c>
      <c r="AH7" s="27" t="s">
        <v>412</v>
      </c>
      <c r="AI7" s="27" t="s">
        <v>24</v>
      </c>
      <c r="AJ7" s="26" t="s">
        <v>244</v>
      </c>
      <c r="AK7" s="27" t="s">
        <v>424</v>
      </c>
      <c r="AL7" s="27" t="s">
        <v>2</v>
      </c>
      <c r="AM7" s="26" t="s">
        <v>243</v>
      </c>
      <c r="AN7" s="39"/>
      <c r="AO7" s="27" t="s">
        <v>2</v>
      </c>
      <c r="AP7" s="27">
        <f t="shared" si="0"/>
        <v>0</v>
      </c>
      <c r="AQ7" s="28">
        <f t="shared" si="1"/>
        <v>0</v>
      </c>
      <c r="AR7" s="40" t="s">
        <v>43</v>
      </c>
      <c r="AS7" s="27" t="s">
        <v>2</v>
      </c>
      <c r="AT7" s="26" t="s">
        <v>242</v>
      </c>
      <c r="AU7" s="39" t="s">
        <v>37</v>
      </c>
      <c r="AV7" s="72">
        <v>1</v>
      </c>
      <c r="AW7" s="39" t="s">
        <v>40</v>
      </c>
      <c r="AX7" s="39" t="s">
        <v>37</v>
      </c>
      <c r="AY7" s="27" t="s">
        <v>403</v>
      </c>
      <c r="AZ7" s="27" t="s">
        <v>24</v>
      </c>
      <c r="BA7" s="40" t="s">
        <v>37</v>
      </c>
      <c r="BB7" s="27" t="s">
        <v>403</v>
      </c>
      <c r="BC7" s="27" t="s">
        <v>2</v>
      </c>
      <c r="BD7" s="101"/>
      <c r="BE7" s="26" t="s">
        <v>40</v>
      </c>
      <c r="BF7" s="27" t="s">
        <v>24</v>
      </c>
      <c r="BG7" s="26" t="s">
        <v>37</v>
      </c>
      <c r="BH7" s="27" t="s">
        <v>441</v>
      </c>
      <c r="BI7" s="27" t="s">
        <v>24</v>
      </c>
      <c r="BJ7" s="83" t="s">
        <v>240</v>
      </c>
      <c r="BK7" s="65">
        <v>1</v>
      </c>
      <c r="BL7" s="27" t="s">
        <v>239</v>
      </c>
      <c r="BM7" s="39" t="s">
        <v>25</v>
      </c>
      <c r="BN7" s="39"/>
      <c r="BO7" s="39" t="s">
        <v>238</v>
      </c>
      <c r="BP7" s="39" t="s">
        <v>97</v>
      </c>
      <c r="BQ7" s="82" t="s">
        <v>2</v>
      </c>
      <c r="BR7" s="58" t="s">
        <v>24</v>
      </c>
      <c r="BS7" s="26" t="s">
        <v>25</v>
      </c>
      <c r="BT7" s="92"/>
      <c r="BU7" s="39"/>
      <c r="BV7" s="27" t="s">
        <v>25</v>
      </c>
      <c r="BW7" s="87"/>
      <c r="BZ7" s="9"/>
      <c r="CA7" s="12" t="s">
        <v>37</v>
      </c>
      <c r="CB7" s="12" t="s">
        <v>237</v>
      </c>
      <c r="CC7" s="12" t="s">
        <v>37</v>
      </c>
      <c r="CD7" s="12" t="s">
        <v>236</v>
      </c>
      <c r="CE7" s="7" t="s">
        <v>246</v>
      </c>
      <c r="CF7" s="2" t="s">
        <v>81</v>
      </c>
      <c r="CG7" s="2" t="s">
        <v>24</v>
      </c>
      <c r="CH7" s="2" t="s">
        <v>2</v>
      </c>
      <c r="CI7" s="2" t="s">
        <v>241</v>
      </c>
    </row>
    <row r="8" spans="1:87" ht="14.25" customHeight="1" x14ac:dyDescent="0.35">
      <c r="A8" s="4" t="s">
        <v>18</v>
      </c>
      <c r="B8" s="7" t="s">
        <v>52</v>
      </c>
      <c r="C8" s="7"/>
      <c r="D8" s="7"/>
      <c r="E8" s="7"/>
      <c r="F8" s="7" t="s">
        <v>235</v>
      </c>
      <c r="G8" s="26">
        <v>7</v>
      </c>
      <c r="H8" s="27" t="s">
        <v>2</v>
      </c>
      <c r="I8" s="26" t="s">
        <v>49</v>
      </c>
      <c r="J8" s="27" t="s">
        <v>50</v>
      </c>
      <c r="K8" s="27" t="s">
        <v>49</v>
      </c>
      <c r="L8" s="39" t="s">
        <v>49</v>
      </c>
      <c r="M8" s="27" t="s">
        <v>49</v>
      </c>
      <c r="N8" s="39" t="s">
        <v>49</v>
      </c>
      <c r="O8" s="27" t="s">
        <v>49</v>
      </c>
      <c r="P8" s="27" t="s">
        <v>24</v>
      </c>
      <c r="Q8" s="40" t="s">
        <v>327</v>
      </c>
      <c r="R8" s="39" t="s">
        <v>229</v>
      </c>
      <c r="S8" s="27" t="s">
        <v>2</v>
      </c>
      <c r="T8" s="56">
        <v>2.2857829999999999</v>
      </c>
      <c r="U8" s="27" t="str">
        <f t="shared" si="2"/>
        <v>High</v>
      </c>
      <c r="V8" s="56">
        <v>26.679459999999999</v>
      </c>
      <c r="W8" s="27" t="str">
        <f t="shared" si="3"/>
        <v>Low</v>
      </c>
      <c r="X8" s="40" t="s">
        <v>25</v>
      </c>
      <c r="Y8" s="58" t="s">
        <v>25</v>
      </c>
      <c r="Z8" s="27" t="s">
        <v>25</v>
      </c>
      <c r="AA8" s="26" t="s">
        <v>25</v>
      </c>
      <c r="AB8" s="39"/>
      <c r="AC8" s="27" t="s">
        <v>25</v>
      </c>
      <c r="AD8" s="40" t="s">
        <v>37</v>
      </c>
      <c r="AE8" s="27" t="s">
        <v>407</v>
      </c>
      <c r="AF8" s="27" t="s">
        <v>2</v>
      </c>
      <c r="AG8" s="40" t="s">
        <v>232</v>
      </c>
      <c r="AH8" s="39" t="s">
        <v>407</v>
      </c>
      <c r="AI8" s="27" t="s">
        <v>24</v>
      </c>
      <c r="AJ8" s="26" t="s">
        <v>231</v>
      </c>
      <c r="AK8" s="41" t="s">
        <v>425</v>
      </c>
      <c r="AL8" s="27" t="s">
        <v>2</v>
      </c>
      <c r="AM8" s="40" t="s">
        <v>230</v>
      </c>
      <c r="AN8" s="27" t="s">
        <v>139</v>
      </c>
      <c r="AO8" s="27" t="s">
        <v>2</v>
      </c>
      <c r="AP8" s="27">
        <f t="shared" si="0"/>
        <v>0</v>
      </c>
      <c r="AQ8" s="28">
        <f t="shared" si="1"/>
        <v>0</v>
      </c>
      <c r="AR8" s="40" t="s">
        <v>469</v>
      </c>
      <c r="AS8" s="27" t="s">
        <v>24</v>
      </c>
      <c r="AT8" s="26" t="s">
        <v>228</v>
      </c>
      <c r="AU8" s="39" t="s">
        <v>37</v>
      </c>
      <c r="AV8" s="72">
        <v>1</v>
      </c>
      <c r="AW8" s="39" t="s">
        <v>40</v>
      </c>
      <c r="AX8" s="39" t="s">
        <v>37</v>
      </c>
      <c r="AY8" s="39" t="s">
        <v>407</v>
      </c>
      <c r="AZ8" s="27" t="s">
        <v>24</v>
      </c>
      <c r="BA8" s="40" t="s">
        <v>40</v>
      </c>
      <c r="BB8" s="39" t="s">
        <v>407</v>
      </c>
      <c r="BC8" s="27" t="s">
        <v>24</v>
      </c>
      <c r="BD8" s="101"/>
      <c r="BE8" s="26" t="s">
        <v>40</v>
      </c>
      <c r="BF8" s="27" t="s">
        <v>24</v>
      </c>
      <c r="BG8" s="40" t="s">
        <v>37</v>
      </c>
      <c r="BH8" s="27" t="s">
        <v>442</v>
      </c>
      <c r="BI8" s="27" t="s">
        <v>24</v>
      </c>
      <c r="BJ8" s="83" t="s">
        <v>227</v>
      </c>
      <c r="BK8" s="65">
        <v>1</v>
      </c>
      <c r="BL8" s="39" t="s">
        <v>407</v>
      </c>
      <c r="BM8" s="39" t="s">
        <v>25</v>
      </c>
      <c r="BN8" s="39"/>
      <c r="BO8" s="27" t="s">
        <v>226</v>
      </c>
      <c r="BP8" s="39" t="s">
        <v>225</v>
      </c>
      <c r="BQ8" s="82" t="s">
        <v>2</v>
      </c>
      <c r="BR8" s="58" t="s">
        <v>25</v>
      </c>
      <c r="BS8" s="26" t="s">
        <v>224</v>
      </c>
      <c r="BT8" s="91" t="s">
        <v>407</v>
      </c>
      <c r="BU8" s="39" t="s">
        <v>139</v>
      </c>
      <c r="BV8" s="27" t="s">
        <v>2</v>
      </c>
      <c r="BW8" s="87"/>
      <c r="BX8" s="7">
        <v>55</v>
      </c>
      <c r="BY8" s="7">
        <v>317</v>
      </c>
      <c r="BZ8" s="9"/>
      <c r="CA8" s="7"/>
      <c r="CE8" s="7" t="s">
        <v>234</v>
      </c>
      <c r="CF8" s="2" t="s">
        <v>233</v>
      </c>
      <c r="CG8" s="2" t="s">
        <v>24</v>
      </c>
      <c r="CH8" s="2" t="s">
        <v>2</v>
      </c>
      <c r="CI8" s="2" t="s">
        <v>38</v>
      </c>
    </row>
    <row r="9" spans="1:87" ht="14.25" customHeight="1" x14ac:dyDescent="0.35">
      <c r="A9" s="4" t="s">
        <v>17</v>
      </c>
      <c r="B9" s="7" t="s">
        <v>118</v>
      </c>
      <c r="C9" s="7"/>
      <c r="D9" s="7"/>
      <c r="E9" s="7"/>
      <c r="F9" s="7" t="s">
        <v>223</v>
      </c>
      <c r="G9" s="26">
        <v>8</v>
      </c>
      <c r="H9" s="27" t="s">
        <v>2</v>
      </c>
      <c r="I9" s="40" t="s">
        <v>49</v>
      </c>
      <c r="J9" s="27" t="s">
        <v>50</v>
      </c>
      <c r="K9" s="27" t="s">
        <v>50</v>
      </c>
      <c r="L9" s="39" t="s">
        <v>49</v>
      </c>
      <c r="M9" s="39" t="s">
        <v>49</v>
      </c>
      <c r="N9" s="27" t="s">
        <v>50</v>
      </c>
      <c r="O9" s="27" t="s">
        <v>49</v>
      </c>
      <c r="P9" s="27" t="s">
        <v>24</v>
      </c>
      <c r="Q9" s="26" t="s">
        <v>374</v>
      </c>
      <c r="R9" s="27" t="s">
        <v>417</v>
      </c>
      <c r="S9" s="27" t="s">
        <v>2</v>
      </c>
      <c r="T9" s="56">
        <v>2.3106300000000002</v>
      </c>
      <c r="U9" s="27" t="str">
        <f t="shared" si="2"/>
        <v>High</v>
      </c>
      <c r="V9" s="56">
        <v>27.27815</v>
      </c>
      <c r="W9" s="27" t="str">
        <f t="shared" si="3"/>
        <v>Low</v>
      </c>
      <c r="X9" s="40" t="s">
        <v>2</v>
      </c>
      <c r="Y9" s="93" t="s">
        <v>398</v>
      </c>
      <c r="Z9" s="27" t="s">
        <v>2</v>
      </c>
      <c r="AA9" s="40" t="s">
        <v>363</v>
      </c>
      <c r="AB9" s="59" t="s">
        <v>364</v>
      </c>
      <c r="AC9" s="27" t="s">
        <v>24</v>
      </c>
      <c r="AD9" s="40" t="s">
        <v>37</v>
      </c>
      <c r="AE9" s="27" t="s">
        <v>222</v>
      </c>
      <c r="AF9" s="27" t="s">
        <v>2</v>
      </c>
      <c r="AG9" s="26" t="s">
        <v>220</v>
      </c>
      <c r="AH9" s="27" t="s">
        <v>211</v>
      </c>
      <c r="AI9" s="27" t="s">
        <v>24</v>
      </c>
      <c r="AJ9" s="40" t="s">
        <v>219</v>
      </c>
      <c r="AK9" s="39" t="s">
        <v>426</v>
      </c>
      <c r="AL9" s="27" t="s">
        <v>2</v>
      </c>
      <c r="AM9" s="26" t="s">
        <v>218</v>
      </c>
      <c r="AN9" s="27" t="s">
        <v>217</v>
      </c>
      <c r="AO9" s="27" t="s">
        <v>25</v>
      </c>
      <c r="AP9" s="27">
        <f t="shared" si="0"/>
        <v>0</v>
      </c>
      <c r="AQ9" s="28">
        <f t="shared" si="1"/>
        <v>0</v>
      </c>
      <c r="AR9" s="40" t="s">
        <v>202</v>
      </c>
      <c r="AS9" s="27" t="s">
        <v>24</v>
      </c>
      <c r="AT9" s="40" t="s">
        <v>2</v>
      </c>
      <c r="AU9" s="39" t="s">
        <v>37</v>
      </c>
      <c r="AV9" s="72">
        <v>1</v>
      </c>
      <c r="AW9" s="39" t="s">
        <v>40</v>
      </c>
      <c r="AX9" s="42" t="s">
        <v>216</v>
      </c>
      <c r="AY9" s="27" t="s">
        <v>429</v>
      </c>
      <c r="AZ9" s="27" t="s">
        <v>2</v>
      </c>
      <c r="BA9" s="40" t="s">
        <v>40</v>
      </c>
      <c r="BB9" s="27" t="s">
        <v>418</v>
      </c>
      <c r="BC9" s="27" t="s">
        <v>24</v>
      </c>
      <c r="BD9" s="101"/>
      <c r="BE9" s="26" t="s">
        <v>40</v>
      </c>
      <c r="BF9" s="27" t="s">
        <v>24</v>
      </c>
      <c r="BG9" s="40" t="s">
        <v>37</v>
      </c>
      <c r="BH9" s="27" t="s">
        <v>214</v>
      </c>
      <c r="BI9" s="27" t="s">
        <v>24</v>
      </c>
      <c r="BJ9" s="83">
        <v>100</v>
      </c>
      <c r="BK9" s="65">
        <v>1</v>
      </c>
      <c r="BL9" s="27" t="s">
        <v>453</v>
      </c>
      <c r="BM9" s="27" t="s">
        <v>213</v>
      </c>
      <c r="BN9" s="27" t="s">
        <v>454</v>
      </c>
      <c r="BO9" s="39" t="s">
        <v>35</v>
      </c>
      <c r="BP9" s="27" t="s">
        <v>417</v>
      </c>
      <c r="BQ9" s="82" t="s">
        <v>2</v>
      </c>
      <c r="BR9" s="58" t="s">
        <v>24</v>
      </c>
      <c r="BS9" s="26" t="s">
        <v>212</v>
      </c>
      <c r="BT9" s="89" t="s">
        <v>429</v>
      </c>
      <c r="BU9" s="27" t="s">
        <v>211</v>
      </c>
      <c r="BV9" s="27" t="s">
        <v>2</v>
      </c>
      <c r="BW9" s="87"/>
      <c r="BX9" s="7">
        <v>1.5</v>
      </c>
      <c r="BY9" s="11">
        <v>25</v>
      </c>
      <c r="BZ9" s="9"/>
      <c r="CA9" s="7"/>
      <c r="CE9" s="2" t="s">
        <v>221</v>
      </c>
      <c r="CF9" s="2" t="s">
        <v>211</v>
      </c>
      <c r="CG9" s="2" t="s">
        <v>24</v>
      </c>
      <c r="CH9" s="2" t="s">
        <v>2</v>
      </c>
      <c r="CI9" s="2" t="s">
        <v>215</v>
      </c>
    </row>
    <row r="10" spans="1:87" ht="14.25" customHeight="1" x14ac:dyDescent="0.35">
      <c r="A10" s="4" t="s">
        <v>16</v>
      </c>
      <c r="B10" s="7" t="s">
        <v>210</v>
      </c>
      <c r="C10" s="7"/>
      <c r="D10" s="7"/>
      <c r="E10" s="7"/>
      <c r="F10" s="7" t="s">
        <v>209</v>
      </c>
      <c r="G10" s="26">
        <v>3</v>
      </c>
      <c r="H10" s="27" t="s">
        <v>2</v>
      </c>
      <c r="I10" s="26" t="s">
        <v>50</v>
      </c>
      <c r="J10" s="39" t="s">
        <v>49</v>
      </c>
      <c r="K10" s="39" t="s">
        <v>49</v>
      </c>
      <c r="L10" s="39" t="s">
        <v>49</v>
      </c>
      <c r="M10" s="27" t="s">
        <v>49</v>
      </c>
      <c r="N10" s="39" t="s">
        <v>49</v>
      </c>
      <c r="O10" s="27" t="s">
        <v>49</v>
      </c>
      <c r="P10" s="27" t="s">
        <v>24</v>
      </c>
      <c r="Q10" s="40" t="s">
        <v>203</v>
      </c>
      <c r="R10" t="s">
        <v>382</v>
      </c>
      <c r="S10" s="27" t="s">
        <v>2</v>
      </c>
      <c r="T10" s="56">
        <v>2.3526389999999999</v>
      </c>
      <c r="U10" s="27" t="str">
        <f t="shared" si="2"/>
        <v>High</v>
      </c>
      <c r="V10" s="56">
        <v>27.473610000000001</v>
      </c>
      <c r="W10" s="27" t="str">
        <f t="shared" si="3"/>
        <v>Low</v>
      </c>
      <c r="X10" s="60" t="s">
        <v>2</v>
      </c>
      <c r="Y10" s="59" t="s">
        <v>207</v>
      </c>
      <c r="Z10" s="27" t="s">
        <v>2</v>
      </c>
      <c r="AA10" s="26" t="s">
        <v>208</v>
      </c>
      <c r="AB10" s="59" t="s">
        <v>364</v>
      </c>
      <c r="AC10" s="27" t="s">
        <v>24</v>
      </c>
      <c r="AD10" s="40" t="s">
        <v>40</v>
      </c>
      <c r="AE10" s="27" t="s">
        <v>467</v>
      </c>
      <c r="AF10" s="27" t="s">
        <v>24</v>
      </c>
      <c r="AG10" s="40" t="s">
        <v>206</v>
      </c>
      <c r="AH10" s="39" t="s">
        <v>197</v>
      </c>
      <c r="AI10" s="27" t="s">
        <v>24</v>
      </c>
      <c r="AJ10" s="40" t="s">
        <v>25</v>
      </c>
      <c r="AK10" s="66"/>
      <c r="AL10" s="27" t="s">
        <v>25</v>
      </c>
      <c r="AM10" s="40" t="s">
        <v>205</v>
      </c>
      <c r="AN10" s="27" t="s">
        <v>204</v>
      </c>
      <c r="AO10" s="27" t="s">
        <v>24</v>
      </c>
      <c r="AP10" s="27">
        <f t="shared" si="0"/>
        <v>1</v>
      </c>
      <c r="AQ10" s="28">
        <f t="shared" si="1"/>
        <v>1</v>
      </c>
      <c r="AR10" s="40" t="s">
        <v>202</v>
      </c>
      <c r="AS10" s="27" t="s">
        <v>24</v>
      </c>
      <c r="AT10" s="26" t="s">
        <v>201</v>
      </c>
      <c r="AU10" s="39" t="s">
        <v>37</v>
      </c>
      <c r="AV10" s="72">
        <v>1</v>
      </c>
      <c r="AW10" s="39" t="s">
        <v>40</v>
      </c>
      <c r="AX10" s="39" t="s">
        <v>37</v>
      </c>
      <c r="AY10" s="39" t="s">
        <v>197</v>
      </c>
      <c r="AZ10" s="27" t="s">
        <v>24</v>
      </c>
      <c r="BA10" s="40" t="s">
        <v>37</v>
      </c>
      <c r="BB10" s="39" t="s">
        <v>197</v>
      </c>
      <c r="BC10" s="27" t="s">
        <v>2</v>
      </c>
      <c r="BD10" s="101"/>
      <c r="BE10" s="26" t="s">
        <v>40</v>
      </c>
      <c r="BF10" s="27" t="s">
        <v>24</v>
      </c>
      <c r="BG10" s="40" t="s">
        <v>37</v>
      </c>
      <c r="BH10" s="27" t="s">
        <v>443</v>
      </c>
      <c r="BI10" s="27" t="s">
        <v>24</v>
      </c>
      <c r="BJ10" s="81" t="s">
        <v>25</v>
      </c>
      <c r="BK10" s="65">
        <v>1</v>
      </c>
      <c r="BL10" s="39" t="s">
        <v>197</v>
      </c>
      <c r="BM10" s="39" t="s">
        <v>25</v>
      </c>
      <c r="BN10" s="39"/>
      <c r="BO10" s="39" t="s">
        <v>199</v>
      </c>
      <c r="BP10" s="27" t="s">
        <v>458</v>
      </c>
      <c r="BQ10" s="82" t="s">
        <v>25</v>
      </c>
      <c r="BR10" s="58" t="s">
        <v>24</v>
      </c>
      <c r="BS10" s="40" t="s">
        <v>198</v>
      </c>
      <c r="BT10" s="91" t="s">
        <v>197</v>
      </c>
      <c r="BU10" s="39" t="s">
        <v>197</v>
      </c>
      <c r="BV10" s="27" t="s">
        <v>24</v>
      </c>
      <c r="BW10" s="87"/>
      <c r="BX10" s="7">
        <v>4</v>
      </c>
      <c r="BY10" s="7">
        <v>8</v>
      </c>
      <c r="BZ10" s="9"/>
      <c r="CA10" s="7"/>
      <c r="CE10" s="21" t="s">
        <v>40</v>
      </c>
      <c r="CF10" s="2" t="s">
        <v>156</v>
      </c>
      <c r="CG10" s="2" t="s">
        <v>24</v>
      </c>
      <c r="CH10" s="2" t="s">
        <v>200</v>
      </c>
      <c r="CI10" s="7" t="s">
        <v>197</v>
      </c>
    </row>
    <row r="11" spans="1:87" ht="14.25" customHeight="1" x14ac:dyDescent="0.35">
      <c r="A11" s="4" t="s">
        <v>15</v>
      </c>
      <c r="B11" s="7" t="s">
        <v>171</v>
      </c>
      <c r="C11" s="7"/>
      <c r="D11" s="7"/>
      <c r="E11" s="7"/>
      <c r="F11" s="7" t="s">
        <v>196</v>
      </c>
      <c r="G11" s="26">
        <v>63</v>
      </c>
      <c r="H11" s="27" t="s">
        <v>2</v>
      </c>
      <c r="I11" s="40" t="s">
        <v>49</v>
      </c>
      <c r="J11" s="27" t="s">
        <v>50</v>
      </c>
      <c r="K11" s="39" t="s">
        <v>49</v>
      </c>
      <c r="L11" s="39" t="s">
        <v>49</v>
      </c>
      <c r="M11" s="39" t="s">
        <v>50</v>
      </c>
      <c r="N11" s="39" t="s">
        <v>50</v>
      </c>
      <c r="O11" s="27" t="s">
        <v>49</v>
      </c>
      <c r="P11" s="27" t="s">
        <v>2</v>
      </c>
      <c r="Q11" s="40" t="s">
        <v>180</v>
      </c>
      <c r="R11" s="39" t="s">
        <v>193</v>
      </c>
      <c r="S11" s="27" t="s">
        <v>2</v>
      </c>
      <c r="T11" s="56">
        <v>2.830978</v>
      </c>
      <c r="U11" s="27" t="str">
        <f t="shared" si="2"/>
        <v>Low</v>
      </c>
      <c r="V11" s="56">
        <v>13.247439999999999</v>
      </c>
      <c r="W11" s="27" t="str">
        <f t="shared" si="3"/>
        <v>High</v>
      </c>
      <c r="X11" s="40" t="s">
        <v>24</v>
      </c>
      <c r="Y11" s="59" t="s">
        <v>388</v>
      </c>
      <c r="Z11" s="27" t="s">
        <v>24</v>
      </c>
      <c r="AA11" s="26" t="s">
        <v>37</v>
      </c>
      <c r="AB11" s="59" t="s">
        <v>364</v>
      </c>
      <c r="AC11" s="27" t="s">
        <v>2</v>
      </c>
      <c r="AD11" s="40" t="s">
        <v>37</v>
      </c>
      <c r="AE11" s="27" t="s">
        <v>401</v>
      </c>
      <c r="AF11" s="27" t="s">
        <v>2</v>
      </c>
      <c r="AG11" s="40" t="s">
        <v>195</v>
      </c>
      <c r="AH11" s="27" t="s">
        <v>413</v>
      </c>
      <c r="AI11" s="27" t="s">
        <v>24</v>
      </c>
      <c r="AJ11" s="40" t="s">
        <v>194</v>
      </c>
      <c r="AK11" s="67" t="s">
        <v>189</v>
      </c>
      <c r="AL11" s="27" t="s">
        <v>2</v>
      </c>
      <c r="AM11" s="26" t="s">
        <v>25</v>
      </c>
      <c r="AN11" s="39"/>
      <c r="AO11" s="27" t="s">
        <v>2</v>
      </c>
      <c r="AP11" s="27">
        <f t="shared" si="0"/>
        <v>0</v>
      </c>
      <c r="AQ11" s="28">
        <f t="shared" si="1"/>
        <v>0</v>
      </c>
      <c r="AR11" s="40" t="s">
        <v>106</v>
      </c>
      <c r="AS11" s="27" t="s">
        <v>2</v>
      </c>
      <c r="AT11" s="40" t="s">
        <v>192</v>
      </c>
      <c r="AU11" s="39" t="s">
        <v>37</v>
      </c>
      <c r="AV11" s="72">
        <v>1</v>
      </c>
      <c r="AW11" s="39" t="s">
        <v>40</v>
      </c>
      <c r="AX11" s="39" t="s">
        <v>37</v>
      </c>
      <c r="AY11" s="27" t="s">
        <v>413</v>
      </c>
      <c r="AZ11" s="27" t="s">
        <v>24</v>
      </c>
      <c r="BA11" s="40" t="s">
        <v>37</v>
      </c>
      <c r="BB11" s="27" t="s">
        <v>435</v>
      </c>
      <c r="BC11" s="27" t="s">
        <v>2</v>
      </c>
      <c r="BD11" s="101"/>
      <c r="BE11" s="26" t="s">
        <v>40</v>
      </c>
      <c r="BF11" s="27" t="s">
        <v>24</v>
      </c>
      <c r="BG11" s="40" t="s">
        <v>40</v>
      </c>
      <c r="BH11" s="27" t="s">
        <v>444</v>
      </c>
      <c r="BI11" s="27" t="s">
        <v>2</v>
      </c>
      <c r="BJ11" s="83" t="s">
        <v>190</v>
      </c>
      <c r="BK11" s="65">
        <v>1</v>
      </c>
      <c r="BL11" s="27" t="s">
        <v>189</v>
      </c>
      <c r="BM11" s="39" t="s">
        <v>25</v>
      </c>
      <c r="BN11" s="39"/>
      <c r="BO11" s="27" t="s">
        <v>188</v>
      </c>
      <c r="BP11" s="27" t="s">
        <v>459</v>
      </c>
      <c r="BQ11" s="82" t="s">
        <v>2</v>
      </c>
      <c r="BR11" s="58" t="s">
        <v>2</v>
      </c>
      <c r="BS11" s="40" t="s">
        <v>25</v>
      </c>
      <c r="BT11" s="92"/>
      <c r="BU11" s="39"/>
      <c r="BV11" s="27" t="s">
        <v>25</v>
      </c>
      <c r="BW11" s="87"/>
      <c r="BX11" s="7">
        <v>900</v>
      </c>
      <c r="BY11" s="7">
        <v>18000</v>
      </c>
      <c r="BZ11" s="9"/>
      <c r="CA11" s="7"/>
      <c r="CE11" s="2" t="s">
        <v>40</v>
      </c>
      <c r="CF11" s="2" t="s">
        <v>156</v>
      </c>
      <c r="CG11" s="2" t="s">
        <v>24</v>
      </c>
      <c r="CH11" s="2" t="s">
        <v>101</v>
      </c>
      <c r="CI11" s="2" t="s">
        <v>191</v>
      </c>
    </row>
    <row r="12" spans="1:87" ht="14.25" customHeight="1" x14ac:dyDescent="0.35">
      <c r="A12" s="4" t="s">
        <v>14</v>
      </c>
      <c r="B12" s="7" t="s">
        <v>118</v>
      </c>
      <c r="C12" s="7"/>
      <c r="D12" s="7"/>
      <c r="E12" s="7" t="s">
        <v>187</v>
      </c>
      <c r="F12" s="7" t="s">
        <v>186</v>
      </c>
      <c r="G12" s="26">
        <v>18</v>
      </c>
      <c r="H12" s="27" t="s">
        <v>2</v>
      </c>
      <c r="I12" s="40" t="s">
        <v>49</v>
      </c>
      <c r="J12" s="27" t="s">
        <v>50</v>
      </c>
      <c r="K12" s="39" t="s">
        <v>49</v>
      </c>
      <c r="L12" s="27" t="s">
        <v>49</v>
      </c>
      <c r="M12" s="39" t="s">
        <v>50</v>
      </c>
      <c r="N12" s="27" t="s">
        <v>49</v>
      </c>
      <c r="O12" s="27" t="s">
        <v>50</v>
      </c>
      <c r="P12" s="27" t="s">
        <v>2</v>
      </c>
      <c r="Q12" s="40" t="s">
        <v>180</v>
      </c>
      <c r="R12" t="s">
        <v>380</v>
      </c>
      <c r="S12" s="27" t="s">
        <v>2</v>
      </c>
      <c r="T12" s="56">
        <v>2.4501789999999999</v>
      </c>
      <c r="U12" s="27" t="str">
        <f t="shared" si="2"/>
        <v>Low</v>
      </c>
      <c r="V12" s="56">
        <v>23.46292</v>
      </c>
      <c r="W12" s="27" t="str">
        <f t="shared" si="3"/>
        <v>Low</v>
      </c>
      <c r="X12" s="40" t="s">
        <v>2</v>
      </c>
      <c r="Y12" t="s">
        <v>389</v>
      </c>
      <c r="Z12" s="27" t="s">
        <v>2</v>
      </c>
      <c r="AA12" s="26" t="s">
        <v>183</v>
      </c>
      <c r="AB12" s="39"/>
      <c r="AC12" s="27" t="s">
        <v>25</v>
      </c>
      <c r="AD12" s="40" t="s">
        <v>37</v>
      </c>
      <c r="AE12" s="27" t="s">
        <v>184</v>
      </c>
      <c r="AF12" s="27" t="s">
        <v>2</v>
      </c>
      <c r="AG12" s="26" t="s">
        <v>182</v>
      </c>
      <c r="AH12" s="39" t="s">
        <v>178</v>
      </c>
      <c r="AI12" s="27" t="s">
        <v>24</v>
      </c>
      <c r="AJ12" s="40" t="s">
        <v>141</v>
      </c>
      <c r="AK12" s="66"/>
      <c r="AL12" s="27" t="s">
        <v>2</v>
      </c>
      <c r="AM12" s="26" t="s">
        <v>181</v>
      </c>
      <c r="AN12" s="39"/>
      <c r="AO12" s="27" t="s">
        <v>25</v>
      </c>
      <c r="AP12" s="27">
        <f t="shared" si="0"/>
        <v>0</v>
      </c>
      <c r="AQ12" s="28">
        <f t="shared" si="1"/>
        <v>0</v>
      </c>
      <c r="AR12" s="40" t="s">
        <v>43</v>
      </c>
      <c r="AS12" s="27" t="s">
        <v>2</v>
      </c>
      <c r="AT12" s="40" t="s">
        <v>2</v>
      </c>
      <c r="AU12" s="27" t="s">
        <v>37</v>
      </c>
      <c r="AV12" s="72">
        <v>1</v>
      </c>
      <c r="AW12" s="39" t="s">
        <v>40</v>
      </c>
      <c r="AX12" s="42" t="s">
        <v>179</v>
      </c>
      <c r="AY12" s="27" t="s">
        <v>178</v>
      </c>
      <c r="AZ12" s="27" t="s">
        <v>2</v>
      </c>
      <c r="BA12" s="40" t="s">
        <v>37</v>
      </c>
      <c r="BB12" s="27" t="s">
        <v>177</v>
      </c>
      <c r="BC12" s="27" t="s">
        <v>2</v>
      </c>
      <c r="BD12" s="101"/>
      <c r="BE12" s="26" t="s">
        <v>40</v>
      </c>
      <c r="BF12" s="27" t="s">
        <v>24</v>
      </c>
      <c r="BG12" s="40" t="s">
        <v>40</v>
      </c>
      <c r="BH12" s="27" t="s">
        <v>380</v>
      </c>
      <c r="BI12" s="27" t="s">
        <v>2</v>
      </c>
      <c r="BJ12" s="83" t="s">
        <v>175</v>
      </c>
      <c r="BK12" s="65">
        <v>1</v>
      </c>
      <c r="BL12" s="27" t="s">
        <v>174</v>
      </c>
      <c r="BM12" s="27" t="s">
        <v>173</v>
      </c>
      <c r="BN12" s="27" t="s">
        <v>455</v>
      </c>
      <c r="BO12" s="39" t="s">
        <v>35</v>
      </c>
      <c r="BP12" s="27" t="s">
        <v>460</v>
      </c>
      <c r="BQ12" s="82" t="s">
        <v>2</v>
      </c>
      <c r="BR12" s="58" t="s">
        <v>24</v>
      </c>
      <c r="BS12" s="40" t="s">
        <v>172</v>
      </c>
      <c r="BT12" s="90" t="s">
        <v>465</v>
      </c>
      <c r="BU12" s="27" t="s">
        <v>33</v>
      </c>
      <c r="BV12" s="27" t="s">
        <v>2</v>
      </c>
      <c r="BW12" s="87"/>
      <c r="BX12" s="7">
        <v>405</v>
      </c>
      <c r="BY12" s="7">
        <v>3824</v>
      </c>
      <c r="BZ12" s="9"/>
      <c r="CA12" s="7"/>
      <c r="CE12" s="2" t="s">
        <v>185</v>
      </c>
      <c r="CF12" s="2" t="s">
        <v>184</v>
      </c>
      <c r="CG12" s="2" t="s">
        <v>24</v>
      </c>
      <c r="CH12" s="2" t="s">
        <v>24</v>
      </c>
      <c r="CI12" s="2" t="s">
        <v>176</v>
      </c>
    </row>
    <row r="13" spans="1:87" ht="14.25" customHeight="1" x14ac:dyDescent="0.35">
      <c r="A13" s="4" t="s">
        <v>13</v>
      </c>
      <c r="B13" s="7" t="s">
        <v>171</v>
      </c>
      <c r="C13" s="7"/>
      <c r="D13" s="7"/>
      <c r="E13" s="7"/>
      <c r="F13" s="7" t="s">
        <v>170</v>
      </c>
      <c r="G13" s="26">
        <v>228</v>
      </c>
      <c r="H13" s="27" t="s">
        <v>2</v>
      </c>
      <c r="I13" s="40" t="s">
        <v>49</v>
      </c>
      <c r="J13" s="27" t="s">
        <v>50</v>
      </c>
      <c r="K13" s="39" t="s">
        <v>49</v>
      </c>
      <c r="L13" s="27" t="s">
        <v>49</v>
      </c>
      <c r="M13" s="27" t="s">
        <v>49</v>
      </c>
      <c r="N13" s="39" t="s">
        <v>50</v>
      </c>
      <c r="O13" s="41" t="s">
        <v>50</v>
      </c>
      <c r="P13" s="27" t="s">
        <v>2</v>
      </c>
      <c r="Q13" s="40" t="s">
        <v>165</v>
      </c>
      <c r="R13" t="s">
        <v>385</v>
      </c>
      <c r="S13" s="27" t="s">
        <v>2</v>
      </c>
      <c r="T13" s="56">
        <v>3.5996589999999999</v>
      </c>
      <c r="U13" s="27" t="str">
        <f t="shared" si="2"/>
        <v>Low</v>
      </c>
      <c r="V13" s="56">
        <v>34.745350000000002</v>
      </c>
      <c r="W13" s="27" t="str">
        <f t="shared" si="3"/>
        <v>Low</v>
      </c>
      <c r="X13" s="40" t="s">
        <v>2</v>
      </c>
      <c r="Y13" t="s">
        <v>390</v>
      </c>
      <c r="Z13" s="27" t="s">
        <v>2</v>
      </c>
      <c r="AA13" s="26" t="s">
        <v>37</v>
      </c>
      <c r="AB13" s="59" t="s">
        <v>364</v>
      </c>
      <c r="AC13" s="27" t="s">
        <v>2</v>
      </c>
      <c r="AD13" s="40" t="s">
        <v>37</v>
      </c>
      <c r="AE13" s="66" t="s">
        <v>408</v>
      </c>
      <c r="AF13" s="27" t="s">
        <v>2</v>
      </c>
      <c r="AG13" s="40" t="s">
        <v>167</v>
      </c>
      <c r="AH13" s="27" t="s">
        <v>163</v>
      </c>
      <c r="AI13" s="27" t="s">
        <v>24</v>
      </c>
      <c r="AJ13" s="40" t="s">
        <v>25</v>
      </c>
      <c r="AK13" s="39"/>
      <c r="AL13" s="27" t="s">
        <v>25</v>
      </c>
      <c r="AM13" s="40" t="s">
        <v>166</v>
      </c>
      <c r="AN13" s="27" t="s">
        <v>160</v>
      </c>
      <c r="AO13" s="27" t="s">
        <v>2</v>
      </c>
      <c r="AP13" s="27">
        <f t="shared" si="0"/>
        <v>0</v>
      </c>
      <c r="AQ13" s="28">
        <f t="shared" si="1"/>
        <v>0</v>
      </c>
      <c r="AR13" s="40" t="s">
        <v>64</v>
      </c>
      <c r="AS13" s="27" t="s">
        <v>2</v>
      </c>
      <c r="AT13" s="26" t="s">
        <v>164</v>
      </c>
      <c r="AU13" s="39" t="s">
        <v>37</v>
      </c>
      <c r="AV13" s="72">
        <v>1</v>
      </c>
      <c r="AW13" s="39" t="s">
        <v>40</v>
      </c>
      <c r="AX13" s="39" t="s">
        <v>37</v>
      </c>
      <c r="AY13" s="27" t="s">
        <v>163</v>
      </c>
      <c r="AZ13" s="27" t="s">
        <v>24</v>
      </c>
      <c r="BA13" s="40" t="s">
        <v>37</v>
      </c>
      <c r="BB13" s="27" t="s">
        <v>436</v>
      </c>
      <c r="BC13" s="27" t="s">
        <v>2</v>
      </c>
      <c r="BD13" s="101"/>
      <c r="BE13" s="26" t="s">
        <v>37</v>
      </c>
      <c r="BF13" s="27" t="s">
        <v>2</v>
      </c>
      <c r="BG13" s="40" t="s">
        <v>40</v>
      </c>
      <c r="BH13" s="27" t="s">
        <v>445</v>
      </c>
      <c r="BI13" s="27" t="s">
        <v>2</v>
      </c>
      <c r="BJ13" s="83" t="s">
        <v>161</v>
      </c>
      <c r="BK13" s="65">
        <v>1</v>
      </c>
      <c r="BL13" s="27" t="s">
        <v>160</v>
      </c>
      <c r="BM13" s="39" t="s">
        <v>25</v>
      </c>
      <c r="BN13" s="39"/>
      <c r="BO13" s="39" t="s">
        <v>37</v>
      </c>
      <c r="BP13" s="27" t="s">
        <v>461</v>
      </c>
      <c r="BQ13" s="82" t="s">
        <v>2</v>
      </c>
      <c r="BR13" s="58" t="s">
        <v>2</v>
      </c>
      <c r="BS13" s="40" t="s">
        <v>96</v>
      </c>
      <c r="BT13" s="89" t="s">
        <v>159</v>
      </c>
      <c r="BU13" s="27" t="s">
        <v>159</v>
      </c>
      <c r="BV13" s="27" t="s">
        <v>2</v>
      </c>
      <c r="BW13" s="87"/>
      <c r="BZ13" s="9"/>
      <c r="CA13" s="7"/>
      <c r="CE13" s="7" t="s">
        <v>169</v>
      </c>
      <c r="CF13" s="2" t="s">
        <v>168</v>
      </c>
      <c r="CG13" s="2" t="s">
        <v>24</v>
      </c>
      <c r="CH13" s="2" t="s">
        <v>101</v>
      </c>
      <c r="CI13" s="2" t="s">
        <v>162</v>
      </c>
    </row>
    <row r="14" spans="1:87" ht="14.25" customHeight="1" x14ac:dyDescent="0.35">
      <c r="A14" s="4" t="s">
        <v>12</v>
      </c>
      <c r="B14" s="7" t="s">
        <v>52</v>
      </c>
      <c r="C14" s="7"/>
      <c r="D14" s="7"/>
      <c r="E14" s="7"/>
      <c r="F14" s="7" t="s">
        <v>158</v>
      </c>
      <c r="G14" s="26">
        <v>94</v>
      </c>
      <c r="H14" s="27" t="s">
        <v>2</v>
      </c>
      <c r="I14" s="40" t="s">
        <v>49</v>
      </c>
      <c r="J14" s="27" t="s">
        <v>50</v>
      </c>
      <c r="K14" s="27" t="s">
        <v>50</v>
      </c>
      <c r="L14" s="39" t="s">
        <v>49</v>
      </c>
      <c r="M14" s="39" t="s">
        <v>49</v>
      </c>
      <c r="N14" s="39" t="s">
        <v>50</v>
      </c>
      <c r="O14" s="27" t="s">
        <v>49</v>
      </c>
      <c r="P14" s="27" t="s">
        <v>24</v>
      </c>
      <c r="Q14" s="40" t="s">
        <v>153</v>
      </c>
      <c r="R14" s="27" t="s">
        <v>386</v>
      </c>
      <c r="S14" s="27" t="s">
        <v>2</v>
      </c>
      <c r="T14" s="56">
        <v>3.2910430000000002</v>
      </c>
      <c r="U14" s="27" t="str">
        <f t="shared" si="2"/>
        <v>Low</v>
      </c>
      <c r="V14" s="56">
        <v>16.020150000000001</v>
      </c>
      <c r="W14" s="27" t="str">
        <f t="shared" si="3"/>
        <v>Low</v>
      </c>
      <c r="X14" s="40" t="s">
        <v>2</v>
      </c>
      <c r="Y14" s="59" t="s">
        <v>391</v>
      </c>
      <c r="Z14" s="27" t="s">
        <v>2</v>
      </c>
      <c r="AA14" s="26" t="s">
        <v>155</v>
      </c>
      <c r="AB14" s="59" t="s">
        <v>207</v>
      </c>
      <c r="AC14" s="27" t="s">
        <v>24</v>
      </c>
      <c r="AD14" s="40" t="s">
        <v>37</v>
      </c>
      <c r="AE14" s="27" t="s">
        <v>157</v>
      </c>
      <c r="AF14" s="27" t="s">
        <v>2</v>
      </c>
      <c r="AG14" s="40" t="s">
        <v>154</v>
      </c>
      <c r="AH14" s="27" t="s">
        <v>414</v>
      </c>
      <c r="AI14" s="27" t="s">
        <v>24</v>
      </c>
      <c r="AJ14" s="40" t="s">
        <v>25</v>
      </c>
      <c r="AK14" s="39"/>
      <c r="AL14" s="27" t="s">
        <v>25</v>
      </c>
      <c r="AM14" s="40" t="s">
        <v>25</v>
      </c>
      <c r="AN14" s="39"/>
      <c r="AO14" s="27" t="s">
        <v>25</v>
      </c>
      <c r="AP14" s="27">
        <f t="shared" si="0"/>
        <v>0</v>
      </c>
      <c r="AQ14" s="28">
        <f t="shared" si="1"/>
        <v>0</v>
      </c>
      <c r="AR14" s="40" t="s">
        <v>106</v>
      </c>
      <c r="AS14" s="27" t="s">
        <v>2</v>
      </c>
      <c r="AT14" s="40" t="s">
        <v>152</v>
      </c>
      <c r="AU14" s="27" t="s">
        <v>37</v>
      </c>
      <c r="AV14" s="72">
        <v>1</v>
      </c>
      <c r="AW14" s="39" t="s">
        <v>40</v>
      </c>
      <c r="AX14" s="39" t="s">
        <v>151</v>
      </c>
      <c r="AY14" s="39" t="s">
        <v>150</v>
      </c>
      <c r="AZ14" s="27" t="s">
        <v>24</v>
      </c>
      <c r="BA14" s="40" t="s">
        <v>40</v>
      </c>
      <c r="BB14" s="27" t="s">
        <v>437</v>
      </c>
      <c r="BC14" s="27" t="s">
        <v>24</v>
      </c>
      <c r="BD14" s="101"/>
      <c r="BE14" s="26" t="s">
        <v>37</v>
      </c>
      <c r="BF14" s="27" t="s">
        <v>2</v>
      </c>
      <c r="BG14" s="40" t="s">
        <v>37</v>
      </c>
      <c r="BH14" s="27" t="s">
        <v>386</v>
      </c>
      <c r="BI14" s="27" t="s">
        <v>24</v>
      </c>
      <c r="BJ14" s="83" t="s">
        <v>148</v>
      </c>
      <c r="BK14" s="84" t="s">
        <v>25</v>
      </c>
      <c r="BL14" s="27" t="s">
        <v>452</v>
      </c>
      <c r="BM14" s="39" t="s">
        <v>25</v>
      </c>
      <c r="BN14" s="39"/>
      <c r="BO14" s="39" t="s">
        <v>37</v>
      </c>
      <c r="BP14" s="39" t="s">
        <v>97</v>
      </c>
      <c r="BQ14" s="82" t="s">
        <v>2</v>
      </c>
      <c r="BR14" s="58" t="s">
        <v>2</v>
      </c>
      <c r="BS14" s="40" t="s">
        <v>25</v>
      </c>
      <c r="BT14" s="92"/>
      <c r="BU14" s="39"/>
      <c r="BV14" s="27" t="s">
        <v>25</v>
      </c>
      <c r="BW14" s="87"/>
      <c r="BY14" s="7" t="s">
        <v>147</v>
      </c>
      <c r="BZ14" s="9"/>
      <c r="CA14" s="7"/>
      <c r="CE14" s="2" t="s">
        <v>40</v>
      </c>
      <c r="CF14" s="2" t="s">
        <v>156</v>
      </c>
      <c r="CG14" s="2" t="s">
        <v>24</v>
      </c>
      <c r="CH14" s="2" t="s">
        <v>2</v>
      </c>
      <c r="CI14" s="2" t="s">
        <v>149</v>
      </c>
    </row>
    <row r="15" spans="1:87" ht="14.25" customHeight="1" x14ac:dyDescent="0.35">
      <c r="A15" s="4" t="s">
        <v>11</v>
      </c>
      <c r="B15" s="7" t="s">
        <v>468</v>
      </c>
      <c r="C15" s="7"/>
      <c r="D15" s="7"/>
      <c r="E15" s="7" t="s">
        <v>146</v>
      </c>
      <c r="F15" s="7" t="s">
        <v>145</v>
      </c>
      <c r="G15" s="26">
        <v>334</v>
      </c>
      <c r="H15" s="27" t="s">
        <v>2</v>
      </c>
      <c r="I15" s="26" t="s">
        <v>50</v>
      </c>
      <c r="J15" s="27" t="s">
        <v>50</v>
      </c>
      <c r="K15" s="27" t="s">
        <v>50</v>
      </c>
      <c r="L15" s="27" t="s">
        <v>49</v>
      </c>
      <c r="M15" s="39" t="s">
        <v>50</v>
      </c>
      <c r="N15" s="39" t="s">
        <v>50</v>
      </c>
      <c r="O15" s="27" t="s">
        <v>50</v>
      </c>
      <c r="P15" s="27" t="s">
        <v>2</v>
      </c>
      <c r="Q15" s="40" t="s">
        <v>138</v>
      </c>
      <c r="R15" t="s">
        <v>387</v>
      </c>
      <c r="S15" s="27" t="s">
        <v>2</v>
      </c>
      <c r="T15" s="56">
        <v>3.811706</v>
      </c>
      <c r="U15" s="27" t="str">
        <f t="shared" si="2"/>
        <v>Low</v>
      </c>
      <c r="V15" s="56">
        <v>32.033830000000002</v>
      </c>
      <c r="W15" s="27" t="str">
        <f t="shared" si="3"/>
        <v>Low</v>
      </c>
      <c r="X15" s="40" t="s">
        <v>2</v>
      </c>
      <c r="Y15" s="59" t="s">
        <v>392</v>
      </c>
      <c r="Z15" s="27" t="s">
        <v>2</v>
      </c>
      <c r="AA15" s="26" t="s">
        <v>37</v>
      </c>
      <c r="AB15" s="59" t="s">
        <v>364</v>
      </c>
      <c r="AC15" s="27" t="s">
        <v>2</v>
      </c>
      <c r="AD15" s="40" t="s">
        <v>37</v>
      </c>
      <c r="AE15" s="27" t="s">
        <v>409</v>
      </c>
      <c r="AF15" s="27" t="s">
        <v>2</v>
      </c>
      <c r="AG15" s="60" t="s">
        <v>142</v>
      </c>
      <c r="AH15" s="27" t="s">
        <v>416</v>
      </c>
      <c r="AI15" s="27" t="s">
        <v>2</v>
      </c>
      <c r="AJ15" s="26" t="s">
        <v>141</v>
      </c>
      <c r="AK15" s="39"/>
      <c r="AL15" s="27" t="s">
        <v>2</v>
      </c>
      <c r="AM15" s="26" t="s">
        <v>140</v>
      </c>
      <c r="AN15" s="39" t="s">
        <v>139</v>
      </c>
      <c r="AO15" s="27" t="s">
        <v>2</v>
      </c>
      <c r="AP15" s="27">
        <f t="shared" si="0"/>
        <v>0</v>
      </c>
      <c r="AQ15" s="28">
        <f t="shared" si="1"/>
        <v>0</v>
      </c>
      <c r="AR15" s="68" t="s">
        <v>64</v>
      </c>
      <c r="AS15" s="27" t="s">
        <v>2</v>
      </c>
      <c r="AT15" s="26" t="s">
        <v>137</v>
      </c>
      <c r="AU15" s="39" t="s">
        <v>40</v>
      </c>
      <c r="AV15" s="71">
        <v>3</v>
      </c>
      <c r="AW15" s="27" t="s">
        <v>37</v>
      </c>
      <c r="AX15" s="27" t="s">
        <v>37</v>
      </c>
      <c r="AY15" s="27" t="s">
        <v>430</v>
      </c>
      <c r="AZ15" s="27" t="s">
        <v>2</v>
      </c>
      <c r="BA15" s="26" t="s">
        <v>37</v>
      </c>
      <c r="BB15" s="27" t="s">
        <v>438</v>
      </c>
      <c r="BC15" s="27" t="s">
        <v>2</v>
      </c>
      <c r="BD15" s="101"/>
      <c r="BE15" s="26" t="s">
        <v>37</v>
      </c>
      <c r="BF15" s="27" t="s">
        <v>2</v>
      </c>
      <c r="BG15" s="40" t="s">
        <v>40</v>
      </c>
      <c r="BH15" s="27" t="s">
        <v>387</v>
      </c>
      <c r="BI15" s="27" t="s">
        <v>2</v>
      </c>
      <c r="BJ15" s="83" t="s">
        <v>135</v>
      </c>
      <c r="BK15" s="65">
        <v>3</v>
      </c>
      <c r="BL15" s="27" t="s">
        <v>409</v>
      </c>
      <c r="BM15" s="27" t="s">
        <v>134</v>
      </c>
      <c r="BN15" s="39" t="s">
        <v>133</v>
      </c>
      <c r="BO15" s="39" t="s">
        <v>37</v>
      </c>
      <c r="BP15" s="27" t="s">
        <v>462</v>
      </c>
      <c r="BQ15" s="82" t="s">
        <v>2</v>
      </c>
      <c r="BR15" s="58" t="s">
        <v>2</v>
      </c>
      <c r="BS15" s="40" t="s">
        <v>132</v>
      </c>
      <c r="BT15" s="89" t="s">
        <v>131</v>
      </c>
      <c r="BU15" s="27" t="s">
        <v>131</v>
      </c>
      <c r="BV15" s="27" t="s">
        <v>2</v>
      </c>
      <c r="BW15" s="87"/>
      <c r="BZ15" s="9"/>
      <c r="CA15" s="7"/>
      <c r="CE15" s="2" t="s">
        <v>144</v>
      </c>
      <c r="CF15" s="2" t="s">
        <v>143</v>
      </c>
      <c r="CG15" s="2" t="s">
        <v>24</v>
      </c>
      <c r="CH15" s="2" t="s">
        <v>101</v>
      </c>
      <c r="CI15" s="2" t="s">
        <v>136</v>
      </c>
    </row>
    <row r="16" spans="1:87" ht="14" customHeight="1" x14ac:dyDescent="0.35">
      <c r="A16" s="4" t="s">
        <v>10</v>
      </c>
      <c r="B16" s="7" t="s">
        <v>52</v>
      </c>
      <c r="C16" s="7"/>
      <c r="D16" s="7"/>
      <c r="E16" s="7"/>
      <c r="F16" s="7" t="s">
        <v>130</v>
      </c>
      <c r="G16" s="26">
        <v>207</v>
      </c>
      <c r="H16" s="27" t="s">
        <v>2</v>
      </c>
      <c r="I16" s="40" t="s">
        <v>49</v>
      </c>
      <c r="J16" s="27" t="s">
        <v>50</v>
      </c>
      <c r="K16" s="39" t="s">
        <v>49</v>
      </c>
      <c r="L16" s="39" t="s">
        <v>49</v>
      </c>
      <c r="M16" s="27" t="s">
        <v>49</v>
      </c>
      <c r="N16" s="39" t="s">
        <v>50</v>
      </c>
      <c r="O16" s="27" t="s">
        <v>50</v>
      </c>
      <c r="P16" s="27" t="s">
        <v>2</v>
      </c>
      <c r="Q16" s="40" t="s">
        <v>126</v>
      </c>
      <c r="R16" s="27" t="s">
        <v>125</v>
      </c>
      <c r="S16" s="27" t="s">
        <v>2</v>
      </c>
      <c r="T16" s="56">
        <v>3.8381910000000001</v>
      </c>
      <c r="U16" s="27" t="str">
        <f t="shared" si="2"/>
        <v>Low</v>
      </c>
      <c r="V16" s="56">
        <v>12.383100000000001</v>
      </c>
      <c r="W16" s="27" t="str">
        <f t="shared" si="3"/>
        <v>High</v>
      </c>
      <c r="X16" s="40" t="s">
        <v>2</v>
      </c>
      <c r="Y16" s="59" t="s">
        <v>393</v>
      </c>
      <c r="Z16" s="27" t="s">
        <v>2</v>
      </c>
      <c r="AA16" s="26" t="s">
        <v>37</v>
      </c>
      <c r="AB16" s="59" t="s">
        <v>364</v>
      </c>
      <c r="AC16" s="27" t="s">
        <v>2</v>
      </c>
      <c r="AD16" s="26" t="s">
        <v>37</v>
      </c>
      <c r="AE16" s="27" t="s">
        <v>410</v>
      </c>
      <c r="AF16" s="27" t="s">
        <v>2</v>
      </c>
      <c r="AG16" s="40" t="s">
        <v>128</v>
      </c>
      <c r="AH16" s="27" t="s">
        <v>415</v>
      </c>
      <c r="AI16" s="27" t="s">
        <v>24</v>
      </c>
      <c r="AJ16" s="40" t="s">
        <v>127</v>
      </c>
      <c r="AK16" s="27" t="s">
        <v>410</v>
      </c>
      <c r="AL16" s="27" t="s">
        <v>2</v>
      </c>
      <c r="AM16" s="26" t="s">
        <v>25</v>
      </c>
      <c r="AN16" s="39"/>
      <c r="AO16" s="27" t="s">
        <v>25</v>
      </c>
      <c r="AP16" s="27">
        <f t="shared" si="0"/>
        <v>0</v>
      </c>
      <c r="AQ16" s="28">
        <f t="shared" si="1"/>
        <v>0</v>
      </c>
      <c r="AR16" s="40" t="s">
        <v>106</v>
      </c>
      <c r="AS16" s="27" t="s">
        <v>2</v>
      </c>
      <c r="AT16" s="60" t="s">
        <v>124</v>
      </c>
      <c r="AU16" s="39" t="s">
        <v>37</v>
      </c>
      <c r="AV16" s="71">
        <v>1</v>
      </c>
      <c r="AW16" s="27" t="s">
        <v>25</v>
      </c>
      <c r="AX16" s="39" t="s">
        <v>25</v>
      </c>
      <c r="AY16" s="27" t="s">
        <v>431</v>
      </c>
      <c r="AZ16" s="27" t="s">
        <v>2</v>
      </c>
      <c r="BA16" s="68" t="s">
        <v>40</v>
      </c>
      <c r="BB16" s="27" t="s">
        <v>410</v>
      </c>
      <c r="BC16" s="27" t="s">
        <v>24</v>
      </c>
      <c r="BD16" s="101"/>
      <c r="BE16" s="26" t="s">
        <v>37</v>
      </c>
      <c r="BF16" s="27" t="s">
        <v>2</v>
      </c>
      <c r="BG16" s="40" t="s">
        <v>40</v>
      </c>
      <c r="BH16" s="27" t="s">
        <v>446</v>
      </c>
      <c r="BI16" s="27" t="s">
        <v>2</v>
      </c>
      <c r="BJ16" s="81">
        <f>2500*1</f>
        <v>2500</v>
      </c>
      <c r="BK16" s="65" t="s">
        <v>25</v>
      </c>
      <c r="BL16" s="27" t="s">
        <v>410</v>
      </c>
      <c r="BM16" s="27" t="s">
        <v>122</v>
      </c>
      <c r="BN16" s="39" t="s">
        <v>121</v>
      </c>
      <c r="BO16" s="39" t="s">
        <v>37</v>
      </c>
      <c r="BP16" s="39" t="s">
        <v>97</v>
      </c>
      <c r="BQ16" s="82" t="s">
        <v>2</v>
      </c>
      <c r="BR16" s="58" t="s">
        <v>2</v>
      </c>
      <c r="BS16" s="40" t="s">
        <v>120</v>
      </c>
      <c r="BT16" s="90" t="s">
        <v>410</v>
      </c>
      <c r="BU16" s="27" t="s">
        <v>119</v>
      </c>
      <c r="BV16" s="27" t="s">
        <v>2</v>
      </c>
      <c r="BW16" s="87"/>
      <c r="BZ16" s="9"/>
      <c r="CA16" s="7"/>
      <c r="CE16" s="2" t="s">
        <v>129</v>
      </c>
      <c r="CF16" s="2" t="s">
        <v>119</v>
      </c>
      <c r="CG16" s="2" t="s">
        <v>24</v>
      </c>
      <c r="CH16" s="7" t="s">
        <v>101</v>
      </c>
      <c r="CI16" s="7" t="s">
        <v>123</v>
      </c>
    </row>
    <row r="17" spans="1:87" ht="14.25" customHeight="1" x14ac:dyDescent="0.35">
      <c r="A17" s="4" t="s">
        <v>9</v>
      </c>
      <c r="B17" s="7" t="s">
        <v>118</v>
      </c>
      <c r="C17" s="7"/>
      <c r="D17" s="7"/>
      <c r="E17" s="7" t="s">
        <v>117</v>
      </c>
      <c r="F17" s="7" t="s">
        <v>116</v>
      </c>
      <c r="G17" s="26">
        <v>154</v>
      </c>
      <c r="H17" s="27" t="s">
        <v>2</v>
      </c>
      <c r="I17" s="40" t="s">
        <v>49</v>
      </c>
      <c r="J17" s="27" t="s">
        <v>50</v>
      </c>
      <c r="K17" s="39" t="s">
        <v>49</v>
      </c>
      <c r="L17" s="39" t="s">
        <v>49</v>
      </c>
      <c r="M17" s="39" t="s">
        <v>49</v>
      </c>
      <c r="N17" s="39" t="s">
        <v>50</v>
      </c>
      <c r="O17" s="27" t="s">
        <v>49</v>
      </c>
      <c r="P17" s="27" t="s">
        <v>24</v>
      </c>
      <c r="Q17" s="40" t="s">
        <v>108</v>
      </c>
      <c r="R17" t="s">
        <v>394</v>
      </c>
      <c r="S17" s="27" t="s">
        <v>2</v>
      </c>
      <c r="T17" s="56">
        <v>3.4657659999999999</v>
      </c>
      <c r="U17" s="27" t="str">
        <f t="shared" si="2"/>
        <v>Low</v>
      </c>
      <c r="V17" s="56">
        <v>14.03689</v>
      </c>
      <c r="W17" s="27" t="str">
        <f t="shared" si="3"/>
        <v>High</v>
      </c>
      <c r="X17" s="40" t="s">
        <v>2</v>
      </c>
      <c r="Y17" t="s">
        <v>395</v>
      </c>
      <c r="Z17" s="27" t="s">
        <v>2</v>
      </c>
      <c r="AA17" s="26" t="s">
        <v>25</v>
      </c>
      <c r="AB17" s="39"/>
      <c r="AC17" s="27" t="s">
        <v>25</v>
      </c>
      <c r="AD17" s="40" t="s">
        <v>37</v>
      </c>
      <c r="AE17" s="27" t="s">
        <v>115</v>
      </c>
      <c r="AF17" s="27" t="s">
        <v>2</v>
      </c>
      <c r="AG17" s="40" t="s">
        <v>112</v>
      </c>
      <c r="AH17" s="41" t="s">
        <v>111</v>
      </c>
      <c r="AI17" s="27" t="s">
        <v>24</v>
      </c>
      <c r="AJ17" s="40" t="s">
        <v>110</v>
      </c>
      <c r="AK17" s="27" t="s">
        <v>109</v>
      </c>
      <c r="AL17" s="27" t="s">
        <v>2</v>
      </c>
      <c r="AM17" s="40" t="s">
        <v>25</v>
      </c>
      <c r="AN17" s="39"/>
      <c r="AO17" s="27" t="s">
        <v>25</v>
      </c>
      <c r="AP17" s="27">
        <f t="shared" si="0"/>
        <v>0</v>
      </c>
      <c r="AQ17" s="28">
        <f t="shared" si="1"/>
        <v>0</v>
      </c>
      <c r="AR17" s="40" t="s">
        <v>106</v>
      </c>
      <c r="AS17" s="27" t="s">
        <v>2</v>
      </c>
      <c r="AT17" s="40" t="s">
        <v>105</v>
      </c>
      <c r="AU17" s="39" t="s">
        <v>37</v>
      </c>
      <c r="AV17" s="71" t="s">
        <v>57</v>
      </c>
      <c r="AW17" s="27" t="s">
        <v>37</v>
      </c>
      <c r="AX17" s="27" t="s">
        <v>104</v>
      </c>
      <c r="AY17" s="27" t="s">
        <v>103</v>
      </c>
      <c r="AZ17" s="27" t="s">
        <v>2</v>
      </c>
      <c r="BA17" s="40" t="s">
        <v>40</v>
      </c>
      <c r="BB17" s="27" t="s">
        <v>102</v>
      </c>
      <c r="BC17" s="27" t="s">
        <v>24</v>
      </c>
      <c r="BD17" s="101"/>
      <c r="BE17" s="26" t="s">
        <v>37</v>
      </c>
      <c r="BF17" s="27" t="s">
        <v>2</v>
      </c>
      <c r="BG17" s="40" t="s">
        <v>40</v>
      </c>
      <c r="BH17" s="27" t="s">
        <v>447</v>
      </c>
      <c r="BI17" s="27" t="s">
        <v>2</v>
      </c>
      <c r="BJ17" s="81" t="s">
        <v>99</v>
      </c>
      <c r="BK17" s="65" t="s">
        <v>57</v>
      </c>
      <c r="BL17" s="27" t="s">
        <v>98</v>
      </c>
      <c r="BM17" s="39" t="s">
        <v>25</v>
      </c>
      <c r="BN17" s="39"/>
      <c r="BO17" s="39" t="s">
        <v>37</v>
      </c>
      <c r="BP17" s="39" t="s">
        <v>97</v>
      </c>
      <c r="BQ17" s="82" t="s">
        <v>2</v>
      </c>
      <c r="BR17" s="58" t="s">
        <v>2</v>
      </c>
      <c r="BS17" s="40" t="s">
        <v>96</v>
      </c>
      <c r="BT17" s="89" t="s">
        <v>95</v>
      </c>
      <c r="BU17" s="27" t="s">
        <v>95</v>
      </c>
      <c r="BV17" s="27" t="s">
        <v>2</v>
      </c>
      <c r="BW17" s="87"/>
      <c r="BZ17" s="9"/>
      <c r="CA17" s="7"/>
      <c r="CE17" s="2" t="s">
        <v>114</v>
      </c>
      <c r="CF17" s="2" t="s">
        <v>113</v>
      </c>
      <c r="CG17" s="2" t="s">
        <v>24</v>
      </c>
      <c r="CH17" s="7" t="s">
        <v>101</v>
      </c>
      <c r="CI17" s="2" t="s">
        <v>100</v>
      </c>
    </row>
    <row r="18" spans="1:87" ht="14.25" customHeight="1" x14ac:dyDescent="0.35">
      <c r="A18" s="4" t="s">
        <v>8</v>
      </c>
      <c r="B18" s="7" t="s">
        <v>76</v>
      </c>
      <c r="C18" s="7"/>
      <c r="D18" s="7"/>
      <c r="E18" s="7"/>
      <c r="F18" s="7" t="s">
        <v>94</v>
      </c>
      <c r="G18" s="26">
        <v>19</v>
      </c>
      <c r="H18" s="27" t="s">
        <v>2</v>
      </c>
      <c r="I18" s="40" t="s">
        <v>49</v>
      </c>
      <c r="J18" s="27" t="s">
        <v>50</v>
      </c>
      <c r="K18" s="27" t="s">
        <v>49</v>
      </c>
      <c r="L18" s="27" t="s">
        <v>49</v>
      </c>
      <c r="M18" s="27" t="s">
        <v>49</v>
      </c>
      <c r="N18" s="27" t="s">
        <v>49</v>
      </c>
      <c r="O18" s="27" t="s">
        <v>49</v>
      </c>
      <c r="P18" s="27" t="s">
        <v>24</v>
      </c>
      <c r="Q18" s="40" t="s">
        <v>85</v>
      </c>
      <c r="R18" t="s">
        <v>383</v>
      </c>
      <c r="S18" s="27" t="s">
        <v>2</v>
      </c>
      <c r="T18" s="56">
        <v>2.2967520000000001</v>
      </c>
      <c r="U18" s="27" t="str">
        <f t="shared" si="2"/>
        <v>High</v>
      </c>
      <c r="V18" s="56">
        <v>21.970859999999998</v>
      </c>
      <c r="W18" s="27" t="str">
        <f t="shared" si="3"/>
        <v>Low</v>
      </c>
      <c r="X18" s="60" t="s">
        <v>25</v>
      </c>
      <c r="Y18" t="s">
        <v>91</v>
      </c>
      <c r="Z18" s="27" t="s">
        <v>25</v>
      </c>
      <c r="AA18" s="26" t="s">
        <v>25</v>
      </c>
      <c r="AB18" s="39"/>
      <c r="AC18" s="27" t="s">
        <v>25</v>
      </c>
      <c r="AD18" s="40" t="s">
        <v>37</v>
      </c>
      <c r="AE18" s="27" t="s">
        <v>93</v>
      </c>
      <c r="AF18" s="27" t="s">
        <v>2</v>
      </c>
      <c r="AG18" s="26" t="s">
        <v>90</v>
      </c>
      <c r="AH18" s="27" t="s">
        <v>77</v>
      </c>
      <c r="AI18" s="27" t="s">
        <v>24</v>
      </c>
      <c r="AJ18" s="26" t="s">
        <v>89</v>
      </c>
      <c r="AK18" s="27" t="s">
        <v>88</v>
      </c>
      <c r="AL18" s="27" t="s">
        <v>2</v>
      </c>
      <c r="AM18" s="26" t="s">
        <v>87</v>
      </c>
      <c r="AN18" s="41" t="s">
        <v>86</v>
      </c>
      <c r="AO18" s="27" t="s">
        <v>2</v>
      </c>
      <c r="AP18" s="27">
        <f t="shared" si="0"/>
        <v>0</v>
      </c>
      <c r="AQ18" s="28">
        <f t="shared" si="1"/>
        <v>0</v>
      </c>
      <c r="AR18" s="40" t="s">
        <v>43</v>
      </c>
      <c r="AS18" s="27" t="s">
        <v>2</v>
      </c>
      <c r="AT18" s="40" t="s">
        <v>84</v>
      </c>
      <c r="AU18" s="39" t="s">
        <v>37</v>
      </c>
      <c r="AV18" s="72">
        <v>1</v>
      </c>
      <c r="AW18" s="39" t="s">
        <v>40</v>
      </c>
      <c r="AX18" s="39" t="s">
        <v>62</v>
      </c>
      <c r="AY18" s="27" t="s">
        <v>77</v>
      </c>
      <c r="AZ18" s="27" t="s">
        <v>24</v>
      </c>
      <c r="BA18" s="40" t="s">
        <v>40</v>
      </c>
      <c r="BB18" s="41" t="s">
        <v>439</v>
      </c>
      <c r="BC18" s="27" t="s">
        <v>24</v>
      </c>
      <c r="BD18" s="101"/>
      <c r="BE18" s="26" t="s">
        <v>40</v>
      </c>
      <c r="BF18" s="27" t="s">
        <v>24</v>
      </c>
      <c r="BG18" s="40" t="s">
        <v>37</v>
      </c>
      <c r="BH18" s="49" t="s">
        <v>448</v>
      </c>
      <c r="BI18" s="27" t="s">
        <v>24</v>
      </c>
      <c r="BJ18" s="81" t="s">
        <v>82</v>
      </c>
      <c r="BK18" s="65">
        <v>1</v>
      </c>
      <c r="BL18" s="27" t="s">
        <v>81</v>
      </c>
      <c r="BM18" s="27" t="s">
        <v>80</v>
      </c>
      <c r="BN18" s="39" t="s">
        <v>456</v>
      </c>
      <c r="BO18" s="27" t="s">
        <v>35</v>
      </c>
      <c r="BP18" s="27" t="s">
        <v>79</v>
      </c>
      <c r="BQ18" s="82" t="s">
        <v>2</v>
      </c>
      <c r="BR18" s="58" t="s">
        <v>24</v>
      </c>
      <c r="BS18" s="40" t="s">
        <v>78</v>
      </c>
      <c r="BT18" s="90" t="s">
        <v>77</v>
      </c>
      <c r="BU18" s="27" t="s">
        <v>77</v>
      </c>
      <c r="BV18" s="27" t="s">
        <v>2</v>
      </c>
      <c r="BW18" s="87"/>
      <c r="BX18" s="7">
        <v>60</v>
      </c>
      <c r="BY18" s="7">
        <v>4602</v>
      </c>
      <c r="BZ18" s="9"/>
      <c r="CA18" s="7"/>
      <c r="CE18" s="7" t="s">
        <v>92</v>
      </c>
      <c r="CF18" s="2" t="s">
        <v>77</v>
      </c>
      <c r="CG18" s="2" t="s">
        <v>24</v>
      </c>
      <c r="CH18" s="2" t="s">
        <v>83</v>
      </c>
      <c r="CI18" s="2" t="s">
        <v>79</v>
      </c>
    </row>
    <row r="19" spans="1:87" ht="14.25" customHeight="1" x14ac:dyDescent="0.35">
      <c r="A19" s="4" t="s">
        <v>7</v>
      </c>
      <c r="B19" s="7" t="s">
        <v>76</v>
      </c>
      <c r="C19" s="7"/>
      <c r="D19" s="7"/>
      <c r="E19" s="7"/>
      <c r="F19" s="7" t="s">
        <v>75</v>
      </c>
      <c r="G19" s="26">
        <v>444</v>
      </c>
      <c r="H19" s="27" t="s">
        <v>2</v>
      </c>
      <c r="I19" s="40" t="s">
        <v>49</v>
      </c>
      <c r="J19" s="27" t="s">
        <v>49</v>
      </c>
      <c r="K19" s="39" t="s">
        <v>49</v>
      </c>
      <c r="L19" s="39" t="s">
        <v>50</v>
      </c>
      <c r="M19" s="39" t="s">
        <v>50</v>
      </c>
      <c r="N19" s="39" t="s">
        <v>49</v>
      </c>
      <c r="O19" s="27" t="s">
        <v>50</v>
      </c>
      <c r="P19" s="27" t="s">
        <v>2</v>
      </c>
      <c r="Q19" s="40" t="s">
        <v>65</v>
      </c>
      <c r="R19" s="39" t="s">
        <v>375</v>
      </c>
      <c r="S19" s="27" t="s">
        <v>2</v>
      </c>
      <c r="T19" s="56" t="s">
        <v>466</v>
      </c>
      <c r="U19" s="27" t="str">
        <f t="shared" si="2"/>
        <v>Low</v>
      </c>
      <c r="V19" s="56">
        <v>34.745350000000002</v>
      </c>
      <c r="W19" s="27" t="str">
        <f t="shared" si="3"/>
        <v>Low</v>
      </c>
      <c r="X19" s="40" t="s">
        <v>2</v>
      </c>
      <c r="Y19" s="59" t="s">
        <v>396</v>
      </c>
      <c r="Z19" s="27" t="s">
        <v>2</v>
      </c>
      <c r="AA19" s="26" t="s">
        <v>37</v>
      </c>
      <c r="AB19" s="59" t="s">
        <v>364</v>
      </c>
      <c r="AC19" s="27" t="s">
        <v>2</v>
      </c>
      <c r="AD19" s="40" t="s">
        <v>37</v>
      </c>
      <c r="AE19" s="27" t="s">
        <v>74</v>
      </c>
      <c r="AF19" s="27" t="s">
        <v>2</v>
      </c>
      <c r="AG19" s="60" t="s">
        <v>71</v>
      </c>
      <c r="AH19" s="27" t="s">
        <v>70</v>
      </c>
      <c r="AI19" s="27" t="s">
        <v>2</v>
      </c>
      <c r="AJ19" s="26" t="s">
        <v>69</v>
      </c>
      <c r="AK19" s="59" t="s">
        <v>68</v>
      </c>
      <c r="AL19" s="27" t="s">
        <v>2</v>
      </c>
      <c r="AM19" s="60" t="s">
        <v>67</v>
      </c>
      <c r="AN19" s="27" t="s">
        <v>66</v>
      </c>
      <c r="AO19" s="27" t="s">
        <v>2</v>
      </c>
      <c r="AP19" s="27">
        <f t="shared" si="0"/>
        <v>0</v>
      </c>
      <c r="AQ19" s="28">
        <f t="shared" si="1"/>
        <v>0</v>
      </c>
      <c r="AR19" s="40" t="s">
        <v>64</v>
      </c>
      <c r="AS19" s="27" t="s">
        <v>2</v>
      </c>
      <c r="AT19" s="26" t="s">
        <v>63</v>
      </c>
      <c r="AU19" s="39" t="s">
        <v>40</v>
      </c>
      <c r="AV19" s="71" t="s">
        <v>57</v>
      </c>
      <c r="AW19" s="27" t="s">
        <v>37</v>
      </c>
      <c r="AX19" s="39" t="s">
        <v>62</v>
      </c>
      <c r="AY19" s="27" t="s">
        <v>61</v>
      </c>
      <c r="AZ19" s="27" t="s">
        <v>2</v>
      </c>
      <c r="BA19" s="40" t="s">
        <v>37</v>
      </c>
      <c r="BB19" s="41" t="s">
        <v>60</v>
      </c>
      <c r="BC19" s="27" t="s">
        <v>2</v>
      </c>
      <c r="BD19" s="101"/>
      <c r="BE19" s="26" t="s">
        <v>37</v>
      </c>
      <c r="BF19" s="27" t="s">
        <v>2</v>
      </c>
      <c r="BG19" s="40" t="s">
        <v>40</v>
      </c>
      <c r="BH19" s="39" t="s">
        <v>449</v>
      </c>
      <c r="BI19" s="27" t="s">
        <v>2</v>
      </c>
      <c r="BJ19" s="81" t="s">
        <v>58</v>
      </c>
      <c r="BK19" s="65" t="s">
        <v>57</v>
      </c>
      <c r="BL19" s="39" t="s">
        <v>56</v>
      </c>
      <c r="BM19" s="39" t="s">
        <v>37</v>
      </c>
      <c r="BN19" s="27" t="s">
        <v>55</v>
      </c>
      <c r="BO19" s="39" t="s">
        <v>37</v>
      </c>
      <c r="BP19" s="39" t="s">
        <v>375</v>
      </c>
      <c r="BQ19" s="82" t="s">
        <v>2</v>
      </c>
      <c r="BR19" s="58" t="s">
        <v>2</v>
      </c>
      <c r="BS19" s="40" t="s">
        <v>54</v>
      </c>
      <c r="BT19" s="89" t="s">
        <v>53</v>
      </c>
      <c r="BU19" s="27" t="s">
        <v>53</v>
      </c>
      <c r="BV19" s="27" t="s">
        <v>2</v>
      </c>
      <c r="BW19" s="87"/>
      <c r="BZ19" s="9"/>
      <c r="CA19" s="7"/>
      <c r="CE19" s="2" t="s">
        <v>73</v>
      </c>
      <c r="CF19" s="2" t="s">
        <v>72</v>
      </c>
      <c r="CG19" s="2" t="s">
        <v>24</v>
      </c>
      <c r="CH19" s="2" t="s">
        <v>24</v>
      </c>
      <c r="CI19" s="2" t="s">
        <v>59</v>
      </c>
    </row>
    <row r="20" spans="1:87" ht="14.25" customHeight="1" x14ac:dyDescent="0.35">
      <c r="A20" s="3" t="s">
        <v>6</v>
      </c>
      <c r="B20" s="7" t="s">
        <v>52</v>
      </c>
      <c r="C20" s="7"/>
      <c r="D20" s="7"/>
      <c r="E20" s="7"/>
      <c r="F20" s="2" t="s">
        <v>51</v>
      </c>
      <c r="G20" s="26">
        <v>13</v>
      </c>
      <c r="H20" s="27" t="s">
        <v>2</v>
      </c>
      <c r="I20" s="40" t="s">
        <v>49</v>
      </c>
      <c r="J20" s="27" t="s">
        <v>50</v>
      </c>
      <c r="K20" s="27" t="s">
        <v>49</v>
      </c>
      <c r="L20" s="27" t="s">
        <v>49</v>
      </c>
      <c r="M20" s="27" t="s">
        <v>49</v>
      </c>
      <c r="N20" s="27" t="s">
        <v>50</v>
      </c>
      <c r="O20" s="27" t="s">
        <v>49</v>
      </c>
      <c r="P20" s="27" t="s">
        <v>24</v>
      </c>
      <c r="Q20" s="26" t="s">
        <v>44</v>
      </c>
      <c r="R20" s="27" t="s">
        <v>384</v>
      </c>
      <c r="S20" s="27" t="s">
        <v>2</v>
      </c>
      <c r="T20" s="56">
        <v>2.4879989999999998</v>
      </c>
      <c r="U20" s="27" t="str">
        <f t="shared" si="2"/>
        <v>Low</v>
      </c>
      <c r="V20" s="56">
        <v>23.943249999999999</v>
      </c>
      <c r="W20" s="27" t="str">
        <f t="shared" si="3"/>
        <v>Low</v>
      </c>
      <c r="X20" s="60" t="s">
        <v>25</v>
      </c>
      <c r="Y20" s="59" t="s">
        <v>397</v>
      </c>
      <c r="Z20" s="27" t="s">
        <v>25</v>
      </c>
      <c r="AA20" s="26" t="s">
        <v>25</v>
      </c>
      <c r="AB20" s="39"/>
      <c r="AC20" s="27" t="s">
        <v>25</v>
      </c>
      <c r="AD20" s="26" t="s">
        <v>37</v>
      </c>
      <c r="AE20" s="27" t="s">
        <v>419</v>
      </c>
      <c r="AF20" s="27" t="s">
        <v>2</v>
      </c>
      <c r="AG20" s="26" t="s">
        <v>46</v>
      </c>
      <c r="AH20" s="41" t="s">
        <v>45</v>
      </c>
      <c r="AI20" s="27" t="s">
        <v>24</v>
      </c>
      <c r="AJ20" s="26" t="s">
        <v>25</v>
      </c>
      <c r="AK20" s="39"/>
      <c r="AL20" s="27" t="s">
        <v>25</v>
      </c>
      <c r="AM20" s="26" t="s">
        <v>25</v>
      </c>
      <c r="AN20" s="39"/>
      <c r="AO20" s="27" t="s">
        <v>25</v>
      </c>
      <c r="AP20" s="27">
        <f t="shared" si="0"/>
        <v>0</v>
      </c>
      <c r="AQ20" s="28">
        <f t="shared" si="1"/>
        <v>0</v>
      </c>
      <c r="AR20" s="40" t="s">
        <v>43</v>
      </c>
      <c r="AS20" s="27" t="s">
        <v>2</v>
      </c>
      <c r="AT20" s="26" t="s">
        <v>42</v>
      </c>
      <c r="AU20" s="27" t="s">
        <v>37</v>
      </c>
      <c r="AV20" s="71">
        <v>1</v>
      </c>
      <c r="AW20" s="27" t="s">
        <v>40</v>
      </c>
      <c r="AX20" s="42" t="s">
        <v>41</v>
      </c>
      <c r="AY20" s="27" t="s">
        <v>432</v>
      </c>
      <c r="AZ20" s="27" t="s">
        <v>2</v>
      </c>
      <c r="BA20" s="26" t="s">
        <v>40</v>
      </c>
      <c r="BB20" s="27" t="s">
        <v>432</v>
      </c>
      <c r="BC20" s="27" t="s">
        <v>24</v>
      </c>
      <c r="BD20" s="101"/>
      <c r="BE20" s="26" t="s">
        <v>40</v>
      </c>
      <c r="BF20" s="27" t="s">
        <v>24</v>
      </c>
      <c r="BG20" s="26" t="s">
        <v>37</v>
      </c>
      <c r="BH20" s="27" t="s">
        <v>450</v>
      </c>
      <c r="BI20" s="27" t="s">
        <v>24</v>
      </c>
      <c r="BJ20" s="83">
        <v>20</v>
      </c>
      <c r="BK20" s="65">
        <v>1</v>
      </c>
      <c r="BL20" s="27" t="s">
        <v>451</v>
      </c>
      <c r="BM20" s="27" t="s">
        <v>36</v>
      </c>
      <c r="BN20" s="27" t="s">
        <v>457</v>
      </c>
      <c r="BO20" s="27" t="s">
        <v>35</v>
      </c>
      <c r="BP20" s="27" t="s">
        <v>463</v>
      </c>
      <c r="BQ20" s="82" t="s">
        <v>2</v>
      </c>
      <c r="BR20" s="58" t="s">
        <v>24</v>
      </c>
      <c r="BS20" s="26" t="s">
        <v>34</v>
      </c>
      <c r="BT20" s="90" t="s">
        <v>451</v>
      </c>
      <c r="BU20" s="27" t="s">
        <v>33</v>
      </c>
      <c r="BV20" s="27" t="s">
        <v>25</v>
      </c>
      <c r="BW20" s="87"/>
      <c r="BZ20" s="9"/>
      <c r="CA20" s="7"/>
      <c r="CE20" s="2" t="s">
        <v>48</v>
      </c>
      <c r="CF20" s="2" t="s">
        <v>47</v>
      </c>
      <c r="CG20" s="2" t="s">
        <v>24</v>
      </c>
      <c r="CH20" s="2" t="s">
        <v>39</v>
      </c>
      <c r="CI20" s="2" t="s">
        <v>38</v>
      </c>
    </row>
    <row r="21" spans="1:87" ht="14.25" customHeight="1" x14ac:dyDescent="0.45">
      <c r="F21" s="22" t="s">
        <v>32</v>
      </c>
      <c r="G21" s="29"/>
      <c r="H21" s="30">
        <f>1-H22/18</f>
        <v>1</v>
      </c>
      <c r="I21" s="43"/>
      <c r="J21" s="30"/>
      <c r="K21" s="30"/>
      <c r="L21" s="30"/>
      <c r="M21" s="30"/>
      <c r="N21" s="30"/>
      <c r="O21" s="30"/>
      <c r="P21" s="30">
        <f>1-P22/18</f>
        <v>1</v>
      </c>
      <c r="Q21" s="43">
        <f>1-Q22/18</f>
        <v>1</v>
      </c>
      <c r="R21" s="30"/>
      <c r="S21" s="30"/>
      <c r="T21" s="43">
        <f>1-T22/18</f>
        <v>1</v>
      </c>
      <c r="U21" s="57"/>
      <c r="V21" s="43">
        <f>1-V22/18</f>
        <v>1</v>
      </c>
      <c r="W21" s="30"/>
      <c r="X21" s="43">
        <f>1-X22/18</f>
        <v>0.83333333333333337</v>
      </c>
      <c r="Y21" s="61"/>
      <c r="Z21" s="30"/>
      <c r="AA21" s="43">
        <f>1-AA22/18</f>
        <v>0.72222222222222221</v>
      </c>
      <c r="AB21" s="30"/>
      <c r="AC21" s="30"/>
      <c r="AD21" s="43">
        <f>1-AD22/18</f>
        <v>1</v>
      </c>
      <c r="AE21" s="30"/>
      <c r="AF21" s="30"/>
      <c r="AG21" s="43">
        <f>1-AG22/18</f>
        <v>1</v>
      </c>
      <c r="AH21" s="30"/>
      <c r="AI21" s="30"/>
      <c r="AJ21" s="43">
        <f>1-AJ22/18</f>
        <v>0.77777777777777779</v>
      </c>
      <c r="AK21" s="30">
        <f>1-AK22/18</f>
        <v>1</v>
      </c>
      <c r="AL21" s="30"/>
      <c r="AM21" s="43">
        <f>1-AM22/18</f>
        <v>0.66666666666666674</v>
      </c>
      <c r="AN21" s="30">
        <f>1-AN22/18</f>
        <v>1</v>
      </c>
      <c r="AO21" s="30"/>
      <c r="AP21" s="30"/>
      <c r="AQ21" s="31"/>
      <c r="AR21" s="43"/>
      <c r="AS21" s="30"/>
      <c r="AT21" s="43">
        <f>1-AT22/18</f>
        <v>1</v>
      </c>
      <c r="AU21" s="30"/>
      <c r="AV21" s="30"/>
      <c r="AW21" s="30"/>
      <c r="AX21" s="30">
        <f>1-AX22/18</f>
        <v>1</v>
      </c>
      <c r="AY21" s="30"/>
      <c r="AZ21" s="30"/>
      <c r="BA21" s="43">
        <f>1-BA22/18</f>
        <v>1</v>
      </c>
      <c r="BB21" s="30"/>
      <c r="BC21" s="30"/>
      <c r="BD21" s="101"/>
      <c r="BE21" s="43">
        <f>1-BE22/18</f>
        <v>1</v>
      </c>
      <c r="BF21" s="30"/>
      <c r="BG21" s="43">
        <f>1-BG22/18</f>
        <v>1</v>
      </c>
      <c r="BH21" s="5"/>
      <c r="BI21" s="30"/>
      <c r="BJ21" s="43"/>
      <c r="BK21" s="30">
        <f>1-BK22/18</f>
        <v>0.83333333333333337</v>
      </c>
      <c r="BL21" s="30"/>
      <c r="BM21" s="5"/>
      <c r="BN21" s="5"/>
      <c r="BO21" s="5"/>
      <c r="BP21" s="5"/>
      <c r="BQ21" s="30">
        <f>1-BQ22/18</f>
        <v>0.94444444444444442</v>
      </c>
      <c r="BR21" s="30">
        <f>1-BR22/18</f>
        <v>0.88888888888888884</v>
      </c>
      <c r="BS21" s="30">
        <f>1-BS22/18</f>
        <v>0.77777777777777779</v>
      </c>
      <c r="BT21" s="5"/>
      <c r="BU21" s="5"/>
      <c r="BV21" s="30">
        <f>1-BV22/18</f>
        <v>0.72222222222222221</v>
      </c>
      <c r="BW21" s="87"/>
      <c r="BZ21" s="104"/>
      <c r="CE21" s="8"/>
      <c r="CF21" s="8">
        <f>1-CF22/18</f>
        <v>1</v>
      </c>
      <c r="CG21" s="8"/>
      <c r="CH21" s="8"/>
      <c r="CI21" s="8">
        <f>1-CI22/18</f>
        <v>0.38888888888888884</v>
      </c>
    </row>
    <row r="22" spans="1:87" ht="14.25" customHeight="1" x14ac:dyDescent="0.35">
      <c r="G22" s="32"/>
      <c r="H22" s="33">
        <f>(COUNTIF(H3:H20, "Unknown"))</f>
        <v>0</v>
      </c>
      <c r="I22" s="44"/>
      <c r="J22" s="33"/>
      <c r="K22" s="33"/>
      <c r="L22" s="33"/>
      <c r="M22" s="33"/>
      <c r="N22" s="33"/>
      <c r="O22" s="33"/>
      <c r="P22" s="33">
        <f>(COUNTIF(P3:P20, "Unknown"))</f>
        <v>0</v>
      </c>
      <c r="Q22" s="44">
        <f>(COUNTIF(Q3:Q20, "Unknown"))</f>
        <v>0</v>
      </c>
      <c r="R22" s="33"/>
      <c r="S22" s="33"/>
      <c r="T22" s="44">
        <f>(COUNTIF(T3:T20, "Unknown"))</f>
        <v>0</v>
      </c>
      <c r="U22" s="45"/>
      <c r="V22" s="44">
        <f>(COUNTIF(V3:V20, "Unknown"))</f>
        <v>0</v>
      </c>
      <c r="W22" s="33"/>
      <c r="X22" s="44">
        <f>(COUNTIF(X3:X20, "Unknown"))</f>
        <v>3</v>
      </c>
      <c r="Y22" s="45"/>
      <c r="Z22" s="45"/>
      <c r="AA22" s="44">
        <f>(COUNTIF(AA2:AA20, "Unknown"))</f>
        <v>5</v>
      </c>
      <c r="AB22" s="45"/>
      <c r="AC22" s="45"/>
      <c r="AD22" s="44">
        <f>(COUNTIF(AD2:AD20, "Unknown"))</f>
        <v>0</v>
      </c>
      <c r="AE22" s="45"/>
      <c r="AF22" s="33"/>
      <c r="AG22" s="44">
        <f>(COUNTIF(AG3:AG20, "Unknown"))</f>
        <v>0</v>
      </c>
      <c r="AH22" s="45"/>
      <c r="AI22" s="45"/>
      <c r="AJ22" s="44">
        <f>(COUNTIF(AJ3:AJ20, "Unknown"))</f>
        <v>4</v>
      </c>
      <c r="AK22" s="33">
        <f>(COUNTIF(AT3:AT20, "Unknown"))</f>
        <v>0</v>
      </c>
      <c r="AL22" s="45"/>
      <c r="AM22" s="44">
        <f>(COUNTIF(AM3:AM20, "Unknown"))</f>
        <v>6</v>
      </c>
      <c r="AN22" s="33">
        <f>(COUNTIF(AV3:AV20, "Unknown"))</f>
        <v>0</v>
      </c>
      <c r="AO22" s="33"/>
      <c r="AP22" s="45">
        <f>SUM(AP3:AP20)</f>
        <v>1</v>
      </c>
      <c r="AQ22" s="46">
        <f>SUM(AQ3:AQ20)</f>
        <v>1</v>
      </c>
      <c r="AR22" s="32"/>
      <c r="AS22" s="33"/>
      <c r="AT22" s="44">
        <f>(COUNTIF(AT3:AT20, "Unknown"))</f>
        <v>0</v>
      </c>
      <c r="AU22" s="45"/>
      <c r="AV22" s="45"/>
      <c r="AW22" s="45"/>
      <c r="AX22" s="33">
        <f>(COUNTIF(CH3:CH20, "Unknown"))</f>
        <v>0</v>
      </c>
      <c r="AY22" s="45"/>
      <c r="AZ22" s="33"/>
      <c r="BA22" s="44">
        <f>(COUNTIF(BA3:BA20, "Unknown"))</f>
        <v>0</v>
      </c>
      <c r="BB22" s="45"/>
      <c r="BC22" s="33"/>
      <c r="BD22" s="102"/>
      <c r="BE22" s="44">
        <f>(COUNTIF(BE3:BE20, "Unknown"))</f>
        <v>0</v>
      </c>
      <c r="BF22" s="33"/>
      <c r="BG22" s="44">
        <f>(COUNTIF(BG3:BG20, "Unknown"))</f>
        <v>0</v>
      </c>
      <c r="BH22" s="45"/>
      <c r="BI22" s="33"/>
      <c r="BJ22" s="32"/>
      <c r="BK22" s="33">
        <f>(COUNTIF(BK3:BK20, "Unknown"))</f>
        <v>3</v>
      </c>
      <c r="BL22" s="33"/>
      <c r="BM22" s="45"/>
      <c r="BN22" s="45"/>
      <c r="BO22" s="45"/>
      <c r="BP22" s="45"/>
      <c r="BQ22" s="33">
        <f>(COUNTIF(BQ3:BQ20, "Unknown"))</f>
        <v>1</v>
      </c>
      <c r="BR22" s="33">
        <f>(COUNTIF(BR3:BR20, "Unknown"))</f>
        <v>2</v>
      </c>
      <c r="BS22" s="33">
        <f>(COUNTIF(BS3:BS20, "Unknown"))</f>
        <v>4</v>
      </c>
      <c r="BT22" s="45"/>
      <c r="BU22" s="45"/>
      <c r="BV22" s="33">
        <f>(COUNTIF(BV3:BV20, "Unknown"))</f>
        <v>5</v>
      </c>
      <c r="BW22" s="88"/>
      <c r="BZ22" s="104"/>
      <c r="CF22" s="7">
        <f>(COUNTIF(AG3:AG20, "Unknown"))</f>
        <v>0</v>
      </c>
      <c r="CI22" s="7">
        <f>(COUNTIF(BM3:BM20, "Unknown"))</f>
        <v>11</v>
      </c>
    </row>
    <row r="23" spans="1:87" ht="14.25" customHeight="1" x14ac:dyDescent="0.3"/>
    <row r="24" spans="1:87" ht="14.25" customHeight="1" x14ac:dyDescent="0.35">
      <c r="H24" s="2"/>
      <c r="P24" s="2"/>
    </row>
    <row r="25" spans="1:87" ht="14.25" customHeight="1" x14ac:dyDescent="0.3"/>
    <row r="26" spans="1:87" ht="14.25" customHeight="1" x14ac:dyDescent="0.3">
      <c r="V26" s="19"/>
      <c r="W26" s="19"/>
    </row>
    <row r="27" spans="1:87" ht="14.25" customHeight="1" x14ac:dyDescent="0.35">
      <c r="G27" s="2"/>
      <c r="V27" s="19"/>
      <c r="W27" s="19"/>
    </row>
    <row r="28" spans="1:87" ht="14.25" customHeight="1" x14ac:dyDescent="0.35">
      <c r="G28" s="2"/>
      <c r="V28" s="19"/>
      <c r="W28" s="19"/>
    </row>
    <row r="29" spans="1:87" ht="14.25" customHeight="1" x14ac:dyDescent="0.35">
      <c r="G29" s="2"/>
      <c r="O29" s="19"/>
      <c r="P29" s="19"/>
      <c r="T29" s="20"/>
      <c r="U29" s="19"/>
      <c r="V29" s="20"/>
      <c r="W29" s="19"/>
    </row>
    <row r="30" spans="1:87" ht="14.25" customHeight="1" x14ac:dyDescent="0.35">
      <c r="G30" s="18"/>
      <c r="O30" s="19"/>
      <c r="P30" s="19"/>
      <c r="T30" s="20"/>
      <c r="U30" s="19"/>
      <c r="V30" s="20"/>
      <c r="W30" s="19"/>
    </row>
    <row r="31" spans="1:87" ht="14.25" customHeight="1" x14ac:dyDescent="0.35">
      <c r="G31" s="18"/>
      <c r="O31" s="19"/>
      <c r="P31" s="19"/>
      <c r="T31" s="20"/>
      <c r="U31" s="19"/>
      <c r="V31" s="20"/>
      <c r="W31" s="19"/>
    </row>
    <row r="32" spans="1:87" ht="14.25" customHeight="1" x14ac:dyDescent="0.35">
      <c r="G32" s="18"/>
      <c r="O32" s="19"/>
      <c r="P32" s="19"/>
      <c r="T32" s="20"/>
      <c r="U32" s="20"/>
      <c r="V32" s="20"/>
      <c r="W32" s="19"/>
    </row>
    <row r="33" spans="7:23" ht="14.25" customHeight="1" x14ac:dyDescent="0.35">
      <c r="G33" s="18"/>
      <c r="O33" s="19"/>
      <c r="P33" s="19"/>
      <c r="T33" s="20"/>
      <c r="U33" s="19"/>
      <c r="V33" s="20"/>
      <c r="W33" s="19"/>
    </row>
    <row r="34" spans="7:23" ht="14.25" customHeight="1" x14ac:dyDescent="0.35">
      <c r="G34" s="18"/>
      <c r="O34" s="19"/>
      <c r="P34" s="19"/>
      <c r="T34" s="20"/>
      <c r="U34" s="19"/>
      <c r="V34" s="20"/>
      <c r="W34" s="19"/>
    </row>
    <row r="35" spans="7:23" ht="14.25" customHeight="1" x14ac:dyDescent="0.35">
      <c r="G35" s="18"/>
      <c r="O35" s="19"/>
      <c r="P35" s="19"/>
      <c r="T35" s="20"/>
      <c r="U35" s="19"/>
      <c r="V35" s="20"/>
      <c r="W35" s="19"/>
    </row>
    <row r="36" spans="7:23" ht="14.25" customHeight="1" x14ac:dyDescent="0.35">
      <c r="G36" s="18"/>
      <c r="O36" s="19"/>
      <c r="P36" s="19"/>
      <c r="T36" s="20"/>
      <c r="U36" s="19"/>
      <c r="V36" s="20"/>
      <c r="W36" s="19"/>
    </row>
    <row r="37" spans="7:23" ht="14.25" customHeight="1" x14ac:dyDescent="0.35">
      <c r="G37" s="18"/>
      <c r="O37" s="19"/>
      <c r="P37" s="19"/>
      <c r="T37" s="20"/>
      <c r="U37" s="19"/>
      <c r="V37" s="20"/>
      <c r="W37" s="19"/>
    </row>
    <row r="38" spans="7:23" ht="14.25" customHeight="1" x14ac:dyDescent="0.35">
      <c r="G38" s="18"/>
      <c r="O38" s="19"/>
      <c r="P38" s="19"/>
      <c r="T38" s="20"/>
      <c r="U38" s="19"/>
      <c r="V38" s="20"/>
      <c r="W38" s="19"/>
    </row>
    <row r="39" spans="7:23" ht="14.25" customHeight="1" x14ac:dyDescent="0.35">
      <c r="G39" s="18"/>
      <c r="O39" s="19"/>
      <c r="P39" s="19"/>
      <c r="T39" s="20"/>
      <c r="U39" s="19"/>
      <c r="V39" s="20"/>
      <c r="W39" s="19"/>
    </row>
    <row r="40" spans="7:23" ht="14.25" customHeight="1" x14ac:dyDescent="0.35">
      <c r="G40" s="18"/>
      <c r="O40" s="19"/>
      <c r="P40" s="19"/>
      <c r="T40" s="20"/>
      <c r="U40" s="19"/>
      <c r="V40" s="20"/>
      <c r="W40" s="19"/>
    </row>
    <row r="41" spans="7:23" ht="14.25" customHeight="1" x14ac:dyDescent="0.35">
      <c r="G41" s="18"/>
      <c r="O41" s="19"/>
      <c r="P41" s="19"/>
      <c r="T41" s="20"/>
      <c r="U41" s="19"/>
      <c r="V41" s="20"/>
      <c r="W41" s="19"/>
    </row>
    <row r="42" spans="7:23" ht="14.25" customHeight="1" x14ac:dyDescent="0.35">
      <c r="G42" s="18"/>
      <c r="O42" s="19"/>
      <c r="P42" s="19"/>
      <c r="T42" s="20"/>
      <c r="U42" s="19"/>
      <c r="V42" s="20"/>
      <c r="W42" s="19"/>
    </row>
    <row r="43" spans="7:23" ht="14.25" customHeight="1" x14ac:dyDescent="0.35">
      <c r="G43" s="18"/>
      <c r="O43" s="19"/>
      <c r="P43" s="19"/>
      <c r="T43" s="20"/>
      <c r="U43" s="19"/>
      <c r="V43" s="20"/>
      <c r="W43" s="19"/>
    </row>
    <row r="44" spans="7:23" ht="14.25" customHeight="1" x14ac:dyDescent="0.35">
      <c r="G44" s="18"/>
      <c r="O44" s="19"/>
      <c r="P44" s="19"/>
      <c r="T44" s="20"/>
      <c r="U44" s="19"/>
      <c r="V44" s="20"/>
      <c r="W44" s="19"/>
    </row>
    <row r="45" spans="7:23" ht="14.25" customHeight="1" x14ac:dyDescent="0.35">
      <c r="G45" s="19"/>
      <c r="O45" s="19"/>
      <c r="P45" s="19"/>
      <c r="T45" s="20"/>
      <c r="U45" s="19"/>
      <c r="V45" s="20"/>
      <c r="W45" s="19"/>
    </row>
    <row r="46" spans="7:23" ht="14.25" customHeight="1" x14ac:dyDescent="0.35">
      <c r="G46" s="19"/>
      <c r="O46" s="19"/>
      <c r="P46" s="19"/>
      <c r="T46" s="20"/>
      <c r="U46" s="19"/>
      <c r="V46" s="20"/>
      <c r="W46" s="19"/>
    </row>
    <row r="47" spans="7:23" ht="14.25" customHeight="1" x14ac:dyDescent="0.3">
      <c r="G47" s="19"/>
      <c r="O47" s="19"/>
      <c r="P47" s="19"/>
      <c r="T47" s="19"/>
      <c r="U47" s="19"/>
      <c r="V47" s="19"/>
      <c r="W47" s="19"/>
    </row>
    <row r="48" spans="7:23" ht="14.25" customHeight="1" x14ac:dyDescent="0.3">
      <c r="G48" s="19"/>
      <c r="O48" s="19"/>
      <c r="P48" s="19"/>
      <c r="T48" s="19"/>
      <c r="U48" s="19"/>
      <c r="V48" s="19"/>
      <c r="W48" s="19"/>
    </row>
    <row r="49" spans="15:23" ht="14.25" customHeight="1" x14ac:dyDescent="0.3">
      <c r="O49" s="19"/>
      <c r="P49" s="19"/>
      <c r="T49" s="19"/>
      <c r="U49" s="19"/>
      <c r="V49" s="19"/>
      <c r="W49" s="19"/>
    </row>
    <row r="50" spans="15:23" ht="14.25" customHeight="1" x14ac:dyDescent="0.3"/>
    <row r="51" spans="15:23" ht="14.25" customHeight="1" x14ac:dyDescent="0.3"/>
    <row r="52" spans="15:23" ht="14.25" customHeight="1" x14ac:dyDescent="0.3"/>
    <row r="53" spans="15:23" ht="14.25" customHeight="1" x14ac:dyDescent="0.3"/>
    <row r="54" spans="15:23" ht="14.25" customHeight="1" x14ac:dyDescent="0.3"/>
    <row r="55" spans="15:23" ht="14.25" customHeight="1" x14ac:dyDescent="0.3"/>
    <row r="56" spans="15:23" ht="14.25" customHeight="1" x14ac:dyDescent="0.3"/>
    <row r="57" spans="15:23" ht="14.25" customHeight="1" x14ac:dyDescent="0.3"/>
    <row r="58" spans="15:23" ht="14.25" customHeight="1" x14ac:dyDescent="0.3"/>
    <row r="59" spans="15:23" ht="14.25" customHeight="1" x14ac:dyDescent="0.3"/>
    <row r="60" spans="15:23" ht="14.25" customHeight="1" x14ac:dyDescent="0.3"/>
    <row r="61" spans="15:23" ht="14.25" customHeight="1" x14ac:dyDescent="0.3"/>
    <row r="62" spans="15:23" ht="14.25" customHeight="1" x14ac:dyDescent="0.3"/>
    <row r="63" spans="15:23" ht="14.25" customHeight="1" x14ac:dyDescent="0.3"/>
    <row r="64" spans="15:23"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sheetData>
  <mergeCells count="3">
    <mergeCell ref="I1:N1"/>
    <mergeCell ref="BJ1:BK1"/>
    <mergeCell ref="BD1:BD22"/>
  </mergeCells>
  <phoneticPr fontId="24" type="noConversion"/>
  <dataValidations count="7">
    <dataValidation type="list" allowBlank="1" showErrorMessage="1" sqref="I3:O20" xr:uid="{6E8F0392-1649-4495-A42C-B99736A63006}">
      <formula1>"Y,N"</formula1>
    </dataValidation>
    <dataValidation type="list" allowBlank="1" showErrorMessage="1" sqref="BG3:BG20" xr:uid="{D0FA2952-4F74-41A6-AE52-A5416066C6F4}">
      <formula1>"Yes,No"</formula1>
    </dataValidation>
    <dataValidation type="list" allowBlank="1" showErrorMessage="1" sqref="CC3 CC5:CC7" xr:uid="{1A7252D3-F713-411B-99C1-8FB7C29D58F0}">
      <formula1>"Yes,No,Likely,Unknown"</formula1>
    </dataValidation>
    <dataValidation type="list" allowBlank="1" showErrorMessage="1" sqref="CA3 AW3:AW19 AD3:AD20 CA5:CA20" xr:uid="{E266FC75-DFB4-443F-A507-60DD455BDD05}">
      <formula1>"Yes,No,Unknown"</formula1>
    </dataValidation>
    <dataValidation type="list" allowBlank="1" showErrorMessage="1" sqref="X3:X20" xr:uid="{A5BAF3BB-0828-43CC-BD9B-8AA34675D739}">
      <formula1>"Low,High,Medium,Unknown"</formula1>
    </dataValidation>
    <dataValidation allowBlank="1" showErrorMessage="1" sqref="AB6:AB7 AB3 AB9:AB11 AB13:AB16 AB19 Z3:Z20 Y3:Y11 Y14:Y16 Y18:Y20 X3:X20" xr:uid="{1D51F93A-C61C-41FD-B1A8-D95721D4AD69}"/>
    <dataValidation type="list" allowBlank="1" showInputMessage="1" showErrorMessage="1" sqref="AC3:AC20 Z3:Z20 AI3:AI20 AL3:AL20 AO3:AO20 S3:S20 AS3:AS20 AZ3:AZ20 BC3:BC20 BF3:BF20 BI3:BI20 BV3:BV20" xr:uid="{19F95324-5CE6-4B33-A18A-07CA3343B786}">
      <formula1>"High, Low, Unknown"</formula1>
    </dataValidation>
  </dataValidations>
  <pageMargins left="0.7" right="0.7" top="0.75" bottom="0.75" header="0" footer="0"/>
  <pageSetup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56ED9F-228D-43CB-A900-3446063CEBBD}">
  <dimension ref="A1:A92"/>
  <sheetViews>
    <sheetView workbookViewId="0">
      <selection activeCell="A7" sqref="A7"/>
    </sheetView>
  </sheetViews>
  <sheetFormatPr defaultRowHeight="14.5" x14ac:dyDescent="0.35"/>
  <cols>
    <col min="1" max="1" width="255.6328125" bestFit="1" customWidth="1"/>
  </cols>
  <sheetData>
    <row r="1" spans="1:1" ht="15.5" x14ac:dyDescent="0.35">
      <c r="A1" s="106" t="s">
        <v>562</v>
      </c>
    </row>
    <row r="2" spans="1:1" x14ac:dyDescent="0.35">
      <c r="A2" s="105" t="s">
        <v>503</v>
      </c>
    </row>
    <row r="3" spans="1:1" x14ac:dyDescent="0.35">
      <c r="A3" s="105" t="s">
        <v>504</v>
      </c>
    </row>
    <row r="4" spans="1:1" x14ac:dyDescent="0.35">
      <c r="A4" s="105" t="s">
        <v>505</v>
      </c>
    </row>
    <row r="5" spans="1:1" x14ac:dyDescent="0.35">
      <c r="A5" s="105" t="s">
        <v>506</v>
      </c>
    </row>
    <row r="6" spans="1:1" x14ac:dyDescent="0.35">
      <c r="A6" s="105" t="s">
        <v>507</v>
      </c>
    </row>
    <row r="7" spans="1:1" x14ac:dyDescent="0.35">
      <c r="A7" s="105" t="s">
        <v>508</v>
      </c>
    </row>
    <row r="8" spans="1:1" x14ac:dyDescent="0.35">
      <c r="A8" s="105" t="s">
        <v>509</v>
      </c>
    </row>
    <row r="9" spans="1:1" x14ac:dyDescent="0.35">
      <c r="A9" s="105" t="s">
        <v>510</v>
      </c>
    </row>
    <row r="10" spans="1:1" x14ac:dyDescent="0.35">
      <c r="A10" s="105" t="s">
        <v>471</v>
      </c>
    </row>
    <row r="11" spans="1:1" x14ac:dyDescent="0.35">
      <c r="A11" s="105" t="s">
        <v>511</v>
      </c>
    </row>
    <row r="12" spans="1:1" x14ac:dyDescent="0.35">
      <c r="A12" s="105" t="s">
        <v>512</v>
      </c>
    </row>
    <row r="13" spans="1:1" x14ac:dyDescent="0.35">
      <c r="A13" s="105" t="s">
        <v>513</v>
      </c>
    </row>
    <row r="14" spans="1:1" x14ac:dyDescent="0.35">
      <c r="A14" s="105" t="s">
        <v>514</v>
      </c>
    </row>
    <row r="15" spans="1:1" x14ac:dyDescent="0.35">
      <c r="A15" s="105" t="s">
        <v>472</v>
      </c>
    </row>
    <row r="16" spans="1:1" x14ac:dyDescent="0.35">
      <c r="A16" s="105" t="s">
        <v>515</v>
      </c>
    </row>
    <row r="17" spans="1:1" x14ac:dyDescent="0.35">
      <c r="A17" s="105" t="s">
        <v>516</v>
      </c>
    </row>
    <row r="18" spans="1:1" x14ac:dyDescent="0.35">
      <c r="A18" s="105" t="s">
        <v>517</v>
      </c>
    </row>
    <row r="19" spans="1:1" x14ac:dyDescent="0.35">
      <c r="A19" s="105" t="s">
        <v>518</v>
      </c>
    </row>
    <row r="20" spans="1:1" x14ac:dyDescent="0.35">
      <c r="A20" s="105" t="s">
        <v>519</v>
      </c>
    </row>
    <row r="21" spans="1:1" x14ac:dyDescent="0.35">
      <c r="A21" s="105" t="s">
        <v>520</v>
      </c>
    </row>
    <row r="22" spans="1:1" x14ac:dyDescent="0.35">
      <c r="A22" s="105" t="s">
        <v>521</v>
      </c>
    </row>
    <row r="23" spans="1:1" x14ac:dyDescent="0.35">
      <c r="A23" s="105" t="s">
        <v>522</v>
      </c>
    </row>
    <row r="24" spans="1:1" x14ac:dyDescent="0.35">
      <c r="A24" s="105" t="s">
        <v>523</v>
      </c>
    </row>
    <row r="25" spans="1:1" x14ac:dyDescent="0.35">
      <c r="A25" s="105" t="s">
        <v>524</v>
      </c>
    </row>
    <row r="26" spans="1:1" x14ac:dyDescent="0.35">
      <c r="A26" s="105" t="s">
        <v>525</v>
      </c>
    </row>
    <row r="27" spans="1:1" x14ac:dyDescent="0.35">
      <c r="A27" s="105" t="s">
        <v>526</v>
      </c>
    </row>
    <row r="28" spans="1:1" x14ac:dyDescent="0.35">
      <c r="A28" s="105" t="s">
        <v>527</v>
      </c>
    </row>
    <row r="29" spans="1:1" x14ac:dyDescent="0.35">
      <c r="A29" s="105" t="s">
        <v>528</v>
      </c>
    </row>
    <row r="30" spans="1:1" x14ac:dyDescent="0.35">
      <c r="A30" s="105" t="s">
        <v>529</v>
      </c>
    </row>
    <row r="31" spans="1:1" x14ac:dyDescent="0.35">
      <c r="A31" s="105" t="s">
        <v>530</v>
      </c>
    </row>
    <row r="32" spans="1:1" x14ac:dyDescent="0.35">
      <c r="A32" s="105" t="s">
        <v>531</v>
      </c>
    </row>
    <row r="33" spans="1:1" x14ac:dyDescent="0.35">
      <c r="A33" s="105" t="s">
        <v>473</v>
      </c>
    </row>
    <row r="34" spans="1:1" x14ac:dyDescent="0.35">
      <c r="A34" s="105" t="s">
        <v>474</v>
      </c>
    </row>
    <row r="35" spans="1:1" x14ac:dyDescent="0.35">
      <c r="A35" s="105" t="s">
        <v>475</v>
      </c>
    </row>
    <row r="36" spans="1:1" x14ac:dyDescent="0.35">
      <c r="A36" s="105" t="s">
        <v>532</v>
      </c>
    </row>
    <row r="37" spans="1:1" x14ac:dyDescent="0.35">
      <c r="A37" s="105" t="s">
        <v>476</v>
      </c>
    </row>
    <row r="38" spans="1:1" x14ac:dyDescent="0.35">
      <c r="A38" s="105" t="s">
        <v>533</v>
      </c>
    </row>
    <row r="39" spans="1:1" x14ac:dyDescent="0.35">
      <c r="A39" s="105" t="s">
        <v>534</v>
      </c>
    </row>
    <row r="40" spans="1:1" x14ac:dyDescent="0.35">
      <c r="A40" s="105" t="s">
        <v>535</v>
      </c>
    </row>
    <row r="41" spans="1:1" x14ac:dyDescent="0.35">
      <c r="A41" s="105" t="s">
        <v>536</v>
      </c>
    </row>
    <row r="42" spans="1:1" x14ac:dyDescent="0.35">
      <c r="A42" s="105" t="s">
        <v>537</v>
      </c>
    </row>
    <row r="43" spans="1:1" x14ac:dyDescent="0.35">
      <c r="A43" s="105" t="s">
        <v>538</v>
      </c>
    </row>
    <row r="44" spans="1:1" x14ac:dyDescent="0.35">
      <c r="A44" s="105" t="s">
        <v>539</v>
      </c>
    </row>
    <row r="45" spans="1:1" x14ac:dyDescent="0.35">
      <c r="A45" s="105" t="s">
        <v>540</v>
      </c>
    </row>
    <row r="46" spans="1:1" x14ac:dyDescent="0.35">
      <c r="A46" s="105" t="s">
        <v>541</v>
      </c>
    </row>
    <row r="47" spans="1:1" x14ac:dyDescent="0.35">
      <c r="A47" s="105" t="s">
        <v>542</v>
      </c>
    </row>
    <row r="48" spans="1:1" x14ac:dyDescent="0.35">
      <c r="A48" s="105" t="s">
        <v>477</v>
      </c>
    </row>
    <row r="49" spans="1:1" x14ac:dyDescent="0.35">
      <c r="A49" s="105" t="s">
        <v>478</v>
      </c>
    </row>
    <row r="50" spans="1:1" x14ac:dyDescent="0.35">
      <c r="A50" s="105" t="s">
        <v>479</v>
      </c>
    </row>
    <row r="51" spans="1:1" x14ac:dyDescent="0.35">
      <c r="A51" s="105" t="s">
        <v>480</v>
      </c>
    </row>
    <row r="52" spans="1:1" x14ac:dyDescent="0.35">
      <c r="A52" s="105" t="s">
        <v>481</v>
      </c>
    </row>
    <row r="53" spans="1:1" x14ac:dyDescent="0.35">
      <c r="A53" s="105" t="s">
        <v>482</v>
      </c>
    </row>
    <row r="54" spans="1:1" x14ac:dyDescent="0.35">
      <c r="A54" s="105" t="s">
        <v>483</v>
      </c>
    </row>
    <row r="55" spans="1:1" x14ac:dyDescent="0.35">
      <c r="A55" s="105" t="s">
        <v>484</v>
      </c>
    </row>
    <row r="56" spans="1:1" x14ac:dyDescent="0.35">
      <c r="A56" s="105" t="s">
        <v>485</v>
      </c>
    </row>
    <row r="57" spans="1:1" x14ac:dyDescent="0.35">
      <c r="A57" s="105" t="s">
        <v>486</v>
      </c>
    </row>
    <row r="58" spans="1:1" x14ac:dyDescent="0.35">
      <c r="A58" s="105" t="s">
        <v>487</v>
      </c>
    </row>
    <row r="59" spans="1:1" x14ac:dyDescent="0.35">
      <c r="A59" s="105" t="s">
        <v>488</v>
      </c>
    </row>
    <row r="60" spans="1:1" x14ac:dyDescent="0.35">
      <c r="A60" s="105" t="s">
        <v>489</v>
      </c>
    </row>
    <row r="61" spans="1:1" x14ac:dyDescent="0.35">
      <c r="A61" s="105" t="s">
        <v>490</v>
      </c>
    </row>
    <row r="62" spans="1:1" x14ac:dyDescent="0.35">
      <c r="A62" s="105" t="s">
        <v>491</v>
      </c>
    </row>
    <row r="63" spans="1:1" x14ac:dyDescent="0.35">
      <c r="A63" s="105" t="s">
        <v>492</v>
      </c>
    </row>
    <row r="64" spans="1:1" x14ac:dyDescent="0.35">
      <c r="A64" s="105" t="s">
        <v>493</v>
      </c>
    </row>
    <row r="65" spans="1:1" x14ac:dyDescent="0.35">
      <c r="A65" s="105" t="s">
        <v>543</v>
      </c>
    </row>
    <row r="66" spans="1:1" x14ac:dyDescent="0.35">
      <c r="A66" s="105" t="s">
        <v>544</v>
      </c>
    </row>
    <row r="67" spans="1:1" x14ac:dyDescent="0.35">
      <c r="A67" s="105" t="s">
        <v>545</v>
      </c>
    </row>
    <row r="68" spans="1:1" x14ac:dyDescent="0.35">
      <c r="A68" s="105" t="s">
        <v>494</v>
      </c>
    </row>
    <row r="69" spans="1:1" x14ac:dyDescent="0.35">
      <c r="A69" s="105" t="s">
        <v>546</v>
      </c>
    </row>
    <row r="70" spans="1:1" x14ac:dyDescent="0.35">
      <c r="A70" s="105" t="s">
        <v>547</v>
      </c>
    </row>
    <row r="71" spans="1:1" x14ac:dyDescent="0.35">
      <c r="A71" s="105" t="s">
        <v>548</v>
      </c>
    </row>
    <row r="72" spans="1:1" x14ac:dyDescent="0.35">
      <c r="A72" s="105" t="s">
        <v>495</v>
      </c>
    </row>
    <row r="73" spans="1:1" x14ac:dyDescent="0.35">
      <c r="A73" s="105" t="s">
        <v>549</v>
      </c>
    </row>
    <row r="74" spans="1:1" x14ac:dyDescent="0.35">
      <c r="A74" s="105" t="s">
        <v>550</v>
      </c>
    </row>
    <row r="75" spans="1:1" x14ac:dyDescent="0.35">
      <c r="A75" s="105" t="s">
        <v>551</v>
      </c>
    </row>
    <row r="76" spans="1:1" x14ac:dyDescent="0.35">
      <c r="A76" s="105" t="s">
        <v>496</v>
      </c>
    </row>
    <row r="77" spans="1:1" x14ac:dyDescent="0.35">
      <c r="A77" s="105" t="s">
        <v>497</v>
      </c>
    </row>
    <row r="78" spans="1:1" x14ac:dyDescent="0.35">
      <c r="A78" s="105" t="s">
        <v>552</v>
      </c>
    </row>
    <row r="79" spans="1:1" x14ac:dyDescent="0.35">
      <c r="A79" s="105" t="s">
        <v>553</v>
      </c>
    </row>
    <row r="80" spans="1:1" x14ac:dyDescent="0.35">
      <c r="A80" s="105" t="s">
        <v>554</v>
      </c>
    </row>
    <row r="81" spans="1:1" x14ac:dyDescent="0.35">
      <c r="A81" s="105" t="s">
        <v>555</v>
      </c>
    </row>
    <row r="82" spans="1:1" x14ac:dyDescent="0.35">
      <c r="A82" s="105" t="s">
        <v>498</v>
      </c>
    </row>
    <row r="83" spans="1:1" x14ac:dyDescent="0.35">
      <c r="A83" s="105" t="s">
        <v>556</v>
      </c>
    </row>
    <row r="84" spans="1:1" x14ac:dyDescent="0.35">
      <c r="A84" s="105" t="s">
        <v>499</v>
      </c>
    </row>
    <row r="85" spans="1:1" x14ac:dyDescent="0.35">
      <c r="A85" s="105" t="s">
        <v>500</v>
      </c>
    </row>
    <row r="86" spans="1:1" x14ac:dyDescent="0.35">
      <c r="A86" s="105" t="s">
        <v>557</v>
      </c>
    </row>
    <row r="87" spans="1:1" x14ac:dyDescent="0.35">
      <c r="A87" s="105" t="s">
        <v>558</v>
      </c>
    </row>
    <row r="88" spans="1:1" x14ac:dyDescent="0.35">
      <c r="A88" s="105" t="s">
        <v>559</v>
      </c>
    </row>
    <row r="89" spans="1:1" x14ac:dyDescent="0.35">
      <c r="A89" s="105" t="s">
        <v>501</v>
      </c>
    </row>
    <row r="90" spans="1:1" x14ac:dyDescent="0.35">
      <c r="A90" s="105" t="s">
        <v>502</v>
      </c>
    </row>
    <row r="91" spans="1:1" x14ac:dyDescent="0.35">
      <c r="A91" s="105" t="s">
        <v>560</v>
      </c>
    </row>
    <row r="92" spans="1:1" x14ac:dyDescent="0.35">
      <c r="A92" s="105" t="s">
        <v>561</v>
      </c>
    </row>
  </sheetData>
  <hyperlinks>
    <hyperlink ref="A49" r:id="rId1" display="https://dx.doi.org/10.2305/IUCN.UK.2016-3.RLTS.T58061A77157902.en" xr:uid="{BCC98249-E49E-418B-9879-B72BCE582D70}"/>
    <hyperlink ref="A50" r:id="rId2" display="https://dx.doi.org/10.2305/IUCN.UK.2017-2.RLTS.T3069A77162627.en" xr:uid="{DFA06085-B80B-464F-B18B-78043B84CC91}"/>
    <hyperlink ref="A51" r:id="rId3" display="https://dx.doi.org/10.2305/IUCN.UK.2017-2.RLTS.T9773A77164671.en" xr:uid="{86BD4A49-4E13-42AF-8B11-EE5B26B958AA}"/>
    <hyperlink ref="A52" r:id="rId4" display="https://dx.doi.org/10.2305/IUCN.UK.2016-3.RLTS.T54723A77159333.en" xr:uid="{36D3E610-5A81-49AF-9FB2-B43C2F3718A8}"/>
    <hyperlink ref="A53" r:id="rId5" display="https://dx.doi.org/10.2305/IUCN.UK.2017-2.RLTS.T23124A77164368.en" xr:uid="{42937E20-FAA7-4CEB-A641-98A61B998F9E}"/>
    <hyperlink ref="A54" r:id="rId6" display="https://dx.doi.org/10.2305/IUCN.UK.2017-2.RLTS.T13318A77158116.en" xr:uid="{95226DA5-1BCF-4520-B381-873976076C05}"/>
    <hyperlink ref="A55" r:id="rId7" display="https://dx.doi.org/10.2305/IUCN.UK.2017-2.RLTS.T58072A100022964.en" xr:uid="{4F06AA15-9D04-4102-8045-50AB38B65151}"/>
    <hyperlink ref="A56" r:id="rId8" display="https://dx.doi.org/10.2305/IUCN.UK.2013-2.RLTS.T57715A3062218.en" xr:uid="{E5B435B4-3AAC-468B-9676-356A1DBD8BEA}"/>
    <hyperlink ref="A57" r:id="rId9" display="https://dx.doi.org/10.2305/IUCN.UK.2013-2.RLTS.T56297A3037487.en" xr:uid="{253AF550-6754-475A-A616-C3170AB7D67E}"/>
    <hyperlink ref="A58" r:id="rId10" display="https://dx.doi.org/10.2305/IUCN.UK.2013-2.RLTS.T58764A3073063.en" xr:uid="{A7A61944-C4CF-472B-819F-68759ABFE763}"/>
    <hyperlink ref="A59" r:id="rId11" display="https://dx.doi.org/10.2305/IUCN.UK.2013-2.RLTS.T58767A3073333.en" xr:uid="{3C4EDE3E-711E-42EF-8C83-8312F2BE78A7}"/>
    <hyperlink ref="A60" r:id="rId12" display="https://dx.doi.org/10.2305/IUCN.UK.2013-2.RLTS.T56142A18374911.en" xr:uid="{03F10138-CD9E-489F-986B-870067A123BB}"/>
    <hyperlink ref="A61" r:id="rId13" display="https://dx.doi.org/10.2305/IUCN.UK.2013-2.RLTS.T58776A3073838.en" xr:uid="{57DAD8B7-B3F3-44C9-881E-8A1494E1C1BE}"/>
    <hyperlink ref="A62" r:id="rId14" display="https://dx.doi.org/10.2305/IUCN.UK.2013-2.RLTS.T54573A3016485.en" xr:uid="{3C3C0EF3-9B9D-4ABB-BFCD-09FFD9710241}"/>
    <hyperlink ref="A63" r:id="rId15" display="https://dx.doi.org/10.2305/IUCN.UK.2013-2.RLTS.T57719A3062565.en" xr:uid="{ADC0EB72-4B04-4436-977D-4D0B013238CC}"/>
    <hyperlink ref="A64" r:id="rId16" display="https://dx.doi.org/10.2305/IUCN.UK.2017-2.RLTS.T45331497A113479493.en" xr:uid="{29C343E9-9DA8-4078-B5B1-CEA18C8849B5}"/>
    <hyperlink ref="A76" r:id="rId17" display="https://ecologicaltraitdata.github.io/traitdataform/reference/amphibio.html" xr:uid="{28433C18-A98F-4D3D-8A55-2D419188F235}"/>
    <hyperlink ref="A85" r:id="rId18" display="https://dx.doi.org/10.2305/IUCN.UK.2009.RLTS.T58174A11730010.en" xr:uid="{A756C624-944F-4986-B93D-77A2760BF8E6}"/>
  </hyperlinks>
  <pageMargins left="0.7" right="0.7" top="0.75" bottom="0.75" header="0.3" footer="0.3"/>
  <pageSetup paperSize="9" orientation="portrait" r:id="rId1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Trait Criteria</vt:lpstr>
      <vt:lpstr>Data</vt:lpstr>
      <vt:lpstr>References</vt:lpstr>
      <vt:lpstr>'Trait Criteria'!OLE_LINK1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Jack Harper</dc:creator>
  <cp:lastModifiedBy>Jack Harper</cp:lastModifiedBy>
  <dcterms:created xsi:type="dcterms:W3CDTF">2020-01-16T12:55:23Z</dcterms:created>
  <dcterms:modified xsi:type="dcterms:W3CDTF">2022-03-13T16:25:19Z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727281d0-284f-4a91-b9c4-f8031e0c0ee8</vt:lpwstr>
  </property>
</Properties>
</file>