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647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0" i="1" l="1"/>
  <c r="F40" i="1"/>
  <c r="G40" i="1"/>
  <c r="H40" i="1"/>
  <c r="D40" i="1"/>
  <c r="H32" i="1"/>
  <c r="H34" i="1" l="1"/>
  <c r="G34" i="1"/>
  <c r="F34" i="1"/>
  <c r="A4" i="1" l="1"/>
  <c r="A3" i="1"/>
  <c r="F26" i="1" l="1"/>
  <c r="F25" i="1"/>
  <c r="F23" i="1" l="1"/>
  <c r="F22" i="1"/>
  <c r="G23" i="1"/>
  <c r="G22" i="1"/>
  <c r="F18" i="1" l="1"/>
  <c r="G18" i="1"/>
  <c r="K16" i="1"/>
  <c r="K15" i="1"/>
  <c r="H16" i="1"/>
  <c r="H15" i="1"/>
  <c r="J16" i="1"/>
  <c r="J15" i="1"/>
  <c r="G16" i="1"/>
  <c r="G15" i="1"/>
  <c r="F16" i="1"/>
  <c r="F15" i="1"/>
  <c r="D15" i="1"/>
  <c r="C16" i="1"/>
  <c r="C4" i="1"/>
  <c r="C3" i="1"/>
  <c r="G8" i="1"/>
  <c r="H8" i="1" s="1"/>
  <c r="G7" i="1"/>
  <c r="H7" i="1" s="1"/>
  <c r="D4" i="1"/>
  <c r="E4" i="1" s="1"/>
  <c r="D3" i="1"/>
  <c r="E3" i="1" s="1"/>
</calcChain>
</file>

<file path=xl/sharedStrings.xml><?xml version="1.0" encoding="utf-8"?>
<sst xmlns="http://schemas.openxmlformats.org/spreadsheetml/2006/main" count="21" uniqueCount="18">
  <si>
    <t>R/kW</t>
  </si>
  <si>
    <t>xrate</t>
  </si>
  <si>
    <t>$/kW</t>
  </si>
  <si>
    <t>2012 R/kW</t>
  </si>
  <si>
    <t>2012 $/kW</t>
  </si>
  <si>
    <t>2010 R/kW</t>
  </si>
  <si>
    <t>2015a</t>
  </si>
  <si>
    <t>2015(IRPupdate)</t>
  </si>
  <si>
    <t>2015$</t>
  </si>
  <si>
    <t>2010R/kW</t>
  </si>
  <si>
    <t>2015R/kW</t>
  </si>
  <si>
    <t>2015$/kW</t>
  </si>
  <si>
    <t>2012$/kW</t>
  </si>
  <si>
    <t>R/GJ</t>
  </si>
  <si>
    <t>R/$</t>
  </si>
  <si>
    <t>$/GJ</t>
  </si>
  <si>
    <t>2010$/mbtu</t>
  </si>
  <si>
    <t>2015$/mbtu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</si>
</sst>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"/>
    <numFmt numFmtId="165" formatCode="_(* #,##0.00_);_(* \(#,##0.00\);_(* &quot;-&quot;??_);_(@_)"/>
    <numFmt numFmtId="166" formatCode="_ * #,##0_ ;_ * \-#,##0_ ;_ * &quot;-&quot;??_ ;_ @_ "/>
    <numFmt numFmtId="168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1" fontId="0" fillId="0" borderId="0" xfId="0" applyNumberFormat="1"/>
    <xf numFmtId="9" fontId="0" fillId="0" borderId="0" xfId="0" applyNumberFormat="1"/>
    <xf numFmtId="166" fontId="0" fillId="0" borderId="0" xfId="1" applyNumberFormat="1" applyFont="1"/>
    <xf numFmtId="43" fontId="0" fillId="0" borderId="0" xfId="0" applyNumberFormat="1"/>
    <xf numFmtId="168" fontId="0" fillId="0" borderId="0" xfId="3" applyNumberFormat="1" applyFont="1"/>
  </cellXfs>
  <cellStyles count="4">
    <cellStyle name="Comma" xfId="1" builtinId="3"/>
    <cellStyle name="Comma 2 3" xfId="2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tabSelected="1" workbookViewId="0">
      <selection activeCell="B11" sqref="B11"/>
    </sheetView>
  </sheetViews>
  <sheetFormatPr defaultRowHeight="14.5" x14ac:dyDescent="0.35"/>
  <cols>
    <col min="7" max="7" width="9.7265625" bestFit="1" customWidth="1"/>
  </cols>
  <sheetData>
    <row r="2" spans="1:11" x14ac:dyDescent="0.35">
      <c r="C2" t="s">
        <v>0</v>
      </c>
      <c r="D2" t="s">
        <v>2</v>
      </c>
      <c r="E2" s="3">
        <v>-0.1</v>
      </c>
      <c r="G2" t="s">
        <v>2</v>
      </c>
      <c r="H2" s="3">
        <v>-0.1</v>
      </c>
    </row>
    <row r="3" spans="1:11" x14ac:dyDescent="0.35">
      <c r="A3" s="6">
        <f>B3/C3-1</f>
        <v>3.5970438385050096E-2</v>
      </c>
      <c r="B3">
        <v>65356.474240485331</v>
      </c>
      <c r="C3" s="2">
        <f>B11</f>
        <v>63087.199999999997</v>
      </c>
      <c r="D3" s="1">
        <f>C3/$D$7</f>
        <v>7684.1900121802664</v>
      </c>
      <c r="E3">
        <f>D3/1.1</f>
        <v>6985.6272838002415</v>
      </c>
      <c r="G3">
        <v>7000</v>
      </c>
    </row>
    <row r="4" spans="1:11" x14ac:dyDescent="0.35">
      <c r="A4" s="6">
        <f>B4/C4-1</f>
        <v>-3.3314351617206084E-2</v>
      </c>
      <c r="B4">
        <v>47928.08110968925</v>
      </c>
      <c r="C4" s="2">
        <f>B12</f>
        <v>49579.8</v>
      </c>
      <c r="D4" s="1">
        <f>C4/$D$7</f>
        <v>6038.9524969549329</v>
      </c>
      <c r="E4">
        <f>D4/1.1</f>
        <v>5489.956815413575</v>
      </c>
      <c r="G4">
        <v>5600</v>
      </c>
    </row>
    <row r="6" spans="1:11" x14ac:dyDescent="0.35">
      <c r="D6" t="s">
        <v>1</v>
      </c>
      <c r="G6" t="s">
        <v>1</v>
      </c>
    </row>
    <row r="7" spans="1:11" x14ac:dyDescent="0.35">
      <c r="D7">
        <v>8.2100000000000009</v>
      </c>
      <c r="G7">
        <f>C3/G3</f>
        <v>9.0124571428571425</v>
      </c>
      <c r="H7">
        <f>G7/1.1</f>
        <v>8.1931428571428562</v>
      </c>
    </row>
    <row r="8" spans="1:11" x14ac:dyDescent="0.35">
      <c r="G8">
        <f>C4/G4</f>
        <v>8.8535357142857141</v>
      </c>
      <c r="H8">
        <f>G8/1.1</f>
        <v>8.0486688311688308</v>
      </c>
    </row>
    <row r="10" spans="1:11" x14ac:dyDescent="0.35">
      <c r="B10">
        <v>2025</v>
      </c>
      <c r="C10">
        <v>2030</v>
      </c>
    </row>
    <row r="11" spans="1:11" x14ac:dyDescent="0.35">
      <c r="B11">
        <v>63087.199999999997</v>
      </c>
      <c r="C11" s="2">
        <v>63565</v>
      </c>
    </row>
    <row r="12" spans="1:11" x14ac:dyDescent="0.35">
      <c r="B12">
        <v>49579.8</v>
      </c>
      <c r="C12" s="2">
        <v>49955</v>
      </c>
    </row>
    <row r="14" spans="1:11" x14ac:dyDescent="0.35">
      <c r="A14" t="s">
        <v>5</v>
      </c>
      <c r="B14" t="s">
        <v>3</v>
      </c>
      <c r="C14" t="s">
        <v>4</v>
      </c>
      <c r="F14">
        <v>2010</v>
      </c>
      <c r="G14" t="s">
        <v>6</v>
      </c>
      <c r="H14" t="s">
        <v>8</v>
      </c>
      <c r="J14" t="s">
        <v>7</v>
      </c>
      <c r="K14" t="s">
        <v>8</v>
      </c>
    </row>
    <row r="15" spans="1:11" x14ac:dyDescent="0.35">
      <c r="B15">
        <v>56000</v>
      </c>
      <c r="C15">
        <v>7000</v>
      </c>
      <c r="D15">
        <f>B15/C15</f>
        <v>8</v>
      </c>
      <c r="F15">
        <f>C15*8.21*1.1</f>
        <v>63217.000000000015</v>
      </c>
      <c r="G15" s="4">
        <f>F15*1.3</f>
        <v>82182.10000000002</v>
      </c>
      <c r="H15" s="5">
        <f>G15/12</f>
        <v>6848.508333333335</v>
      </c>
      <c r="J15">
        <f>B15*1.17</f>
        <v>65519.999999999993</v>
      </c>
      <c r="K15">
        <f>J15/12</f>
        <v>5459.9999999999991</v>
      </c>
    </row>
    <row r="16" spans="1:11" x14ac:dyDescent="0.35">
      <c r="B16">
        <v>44010</v>
      </c>
      <c r="C16">
        <f>B16/D15</f>
        <v>5501.25</v>
      </c>
      <c r="F16">
        <f>C16*8.21*1.1</f>
        <v>49681.788750000007</v>
      </c>
      <c r="G16" s="4">
        <f>F16*1.3</f>
        <v>64586.325375000015</v>
      </c>
      <c r="H16" s="5">
        <f>G16/12</f>
        <v>5382.1937812500009</v>
      </c>
      <c r="J16">
        <f>B16*1.17</f>
        <v>51491.7</v>
      </c>
      <c r="K16" s="2">
        <f>J16/12</f>
        <v>4290.9749999999995</v>
      </c>
    </row>
    <row r="17" spans="4:8" x14ac:dyDescent="0.35">
      <c r="G17">
        <v>12</v>
      </c>
    </row>
    <row r="18" spans="4:8" x14ac:dyDescent="0.35">
      <c r="F18">
        <f>G18/1.3</f>
        <v>64615.38461538461</v>
      </c>
      <c r="G18">
        <f>H18*G17</f>
        <v>84000</v>
      </c>
      <c r="H18">
        <v>7000</v>
      </c>
    </row>
    <row r="21" spans="4:8" x14ac:dyDescent="0.35">
      <c r="D21" t="s">
        <v>12</v>
      </c>
      <c r="E21" t="s">
        <v>11</v>
      </c>
      <c r="F21" t="s">
        <v>10</v>
      </c>
      <c r="G21" t="s">
        <v>9</v>
      </c>
    </row>
    <row r="22" spans="4:8" x14ac:dyDescent="0.35">
      <c r="D22">
        <v>7000</v>
      </c>
      <c r="E22">
        <v>7254</v>
      </c>
      <c r="F22">
        <f>G22*1.3</f>
        <v>82013.36</v>
      </c>
      <c r="G22" s="2">
        <f>C3</f>
        <v>63087.199999999997</v>
      </c>
    </row>
    <row r="23" spans="4:8" x14ac:dyDescent="0.35">
      <c r="D23">
        <v>5500</v>
      </c>
      <c r="E23">
        <v>5700</v>
      </c>
      <c r="F23">
        <f>G23*1.3</f>
        <v>64453.740000000005</v>
      </c>
      <c r="G23" s="2">
        <f>C4</f>
        <v>49579.8</v>
      </c>
    </row>
    <row r="25" spans="4:8" x14ac:dyDescent="0.35">
      <c r="F25" s="1">
        <f>F22/E22</f>
        <v>11.305949820788531</v>
      </c>
    </row>
    <row r="26" spans="4:8" x14ac:dyDescent="0.35">
      <c r="F26" s="1">
        <f>F23/E23</f>
        <v>11.307673684210528</v>
      </c>
    </row>
    <row r="32" spans="4:8" x14ac:dyDescent="0.35">
      <c r="H32">
        <f>1.017^5</f>
        <v>1.0879395490248565</v>
      </c>
    </row>
    <row r="33" spans="3:8" x14ac:dyDescent="0.35">
      <c r="D33" t="s">
        <v>13</v>
      </c>
      <c r="E33" t="s">
        <v>14</v>
      </c>
      <c r="F33" t="s">
        <v>15</v>
      </c>
      <c r="G33" t="s">
        <v>16</v>
      </c>
      <c r="H33" t="s">
        <v>17</v>
      </c>
    </row>
    <row r="34" spans="3:8" x14ac:dyDescent="0.35">
      <c r="D34">
        <v>67</v>
      </c>
      <c r="E34">
        <v>8.2100000000000009</v>
      </c>
      <c r="F34">
        <f>D34/E34</f>
        <v>8.160779537149816</v>
      </c>
      <c r="G34">
        <f>F34*1.055</f>
        <v>8.6096224116930546</v>
      </c>
      <c r="H34">
        <f>G34*H32</f>
        <v>9.3667487238516394</v>
      </c>
    </row>
    <row r="40" spans="3:8" x14ac:dyDescent="0.35">
      <c r="C40">
        <v>2025</v>
      </c>
      <c r="D40">
        <f>C40+1</f>
        <v>2026</v>
      </c>
      <c r="E40">
        <f t="shared" ref="E40:L40" si="0">D40+1</f>
        <v>2027</v>
      </c>
      <c r="F40">
        <f t="shared" si="0"/>
        <v>2028</v>
      </c>
      <c r="G40">
        <f t="shared" si="0"/>
        <v>2029</v>
      </c>
      <c r="H40">
        <f t="shared" si="0"/>
        <v>2030</v>
      </c>
    </row>
    <row r="41" spans="3:8" x14ac:dyDescent="0.35">
      <c r="C41">
        <v>1.6</v>
      </c>
      <c r="D41">
        <v>1.6</v>
      </c>
      <c r="E41">
        <v>1.6</v>
      </c>
      <c r="F41">
        <v>1.6</v>
      </c>
      <c r="G41">
        <v>1.6</v>
      </c>
      <c r="H41">
        <v>1.6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merven</dc:creator>
  <cp:lastModifiedBy>bruno merven</cp:lastModifiedBy>
  <dcterms:created xsi:type="dcterms:W3CDTF">2015-10-27T14:28:28Z</dcterms:created>
  <dcterms:modified xsi:type="dcterms:W3CDTF">2015-11-01T07:29:13Z</dcterms:modified>
</cp:coreProperties>
</file>