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delling Group\_02_PROJECTS\WB\water-energy\task2\"/>
    </mc:Choice>
  </mc:AlternateContent>
  <bookViews>
    <workbookView xWindow="0" yWindow="0" windowWidth="7470" windowHeight="4245"/>
  </bookViews>
  <sheets>
    <sheet name="WATDMDClimate (2)" sheetId="11" r:id="rId1"/>
    <sheet name="WATDMDClimate" sheetId="10" r:id="rId2"/>
    <sheet name="RegionInfo" sheetId="1" r:id="rId3"/>
    <sheet name="_GLOBAL-Items" sheetId="2" r:id="rId4"/>
    <sheet name="_GLOBAL-TSData" sheetId="3" r:id="rId5"/>
    <sheet name="_GLOBAL-TIDData" sheetId="4" r:id="rId6"/>
    <sheet name="REGION1-Items" sheetId="5" r:id="rId7"/>
    <sheet name="REGION1-TSData" sheetId="6" r:id="rId8"/>
    <sheet name="REGION1-TIDData" sheetId="7" r:id="rId9"/>
    <sheet name="Trade-TSData" sheetId="8" r:id="rId10"/>
    <sheet name="Trade-TIDData" sheetId="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1" l="1"/>
  <c r="I36" i="11"/>
  <c r="H36" i="11"/>
  <c r="G36" i="11"/>
  <c r="AD35" i="11"/>
  <c r="AC35" i="11"/>
  <c r="AB35" i="11"/>
  <c r="AA35" i="11"/>
  <c r="Z35" i="11"/>
  <c r="Y35" i="11"/>
  <c r="V35" i="11"/>
  <c r="U35" i="11"/>
  <c r="T35" i="11"/>
  <c r="S35" i="11"/>
  <c r="R35" i="11"/>
  <c r="Q35" i="11"/>
  <c r="N35" i="11"/>
  <c r="M35" i="11"/>
  <c r="L35" i="11"/>
  <c r="K35" i="11"/>
  <c r="J35" i="11"/>
  <c r="I35" i="11"/>
  <c r="F35" i="11"/>
  <c r="AC33" i="11"/>
  <c r="AB33" i="11"/>
  <c r="U33" i="11"/>
  <c r="T33" i="11"/>
  <c r="M33" i="11"/>
  <c r="L33" i="11"/>
  <c r="B33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AP25" i="11"/>
  <c r="AP36" i="11" s="1"/>
  <c r="AD25" i="11"/>
  <c r="AC25" i="11"/>
  <c r="AB25" i="11"/>
  <c r="AA25" i="11"/>
  <c r="Z25" i="11"/>
  <c r="Y25" i="11"/>
  <c r="Y36" i="11" s="1"/>
  <c r="X25" i="11"/>
  <c r="W25" i="11"/>
  <c r="V25" i="11"/>
  <c r="U25" i="11"/>
  <c r="T25" i="11"/>
  <c r="S25" i="11"/>
  <c r="R25" i="11"/>
  <c r="Q25" i="11"/>
  <c r="Q36" i="11" s="1"/>
  <c r="P25" i="11"/>
  <c r="O25" i="11"/>
  <c r="O36" i="11" s="1"/>
  <c r="N25" i="11"/>
  <c r="M25" i="11"/>
  <c r="L25" i="11"/>
  <c r="K25" i="11"/>
  <c r="J25" i="11"/>
  <c r="I25" i="11"/>
  <c r="H25" i="11"/>
  <c r="G25" i="11"/>
  <c r="F25" i="11"/>
  <c r="F36" i="11" s="1"/>
  <c r="C25" i="11"/>
  <c r="AD24" i="11"/>
  <c r="AC24" i="11"/>
  <c r="AB24" i="11"/>
  <c r="AA24" i="11"/>
  <c r="Z24" i="11"/>
  <c r="Y24" i="11"/>
  <c r="X24" i="11"/>
  <c r="X35" i="11" s="1"/>
  <c r="W24" i="11"/>
  <c r="W35" i="11" s="1"/>
  <c r="V24" i="11"/>
  <c r="U24" i="11"/>
  <c r="T24" i="11"/>
  <c r="S24" i="11"/>
  <c r="R24" i="11"/>
  <c r="Q24" i="11"/>
  <c r="P24" i="11"/>
  <c r="P35" i="11" s="1"/>
  <c r="O24" i="11"/>
  <c r="O35" i="11" s="1"/>
  <c r="N24" i="11"/>
  <c r="M24" i="11"/>
  <c r="L24" i="11"/>
  <c r="K24" i="11"/>
  <c r="J24" i="11"/>
  <c r="I24" i="11"/>
  <c r="H24" i="11"/>
  <c r="H35" i="11" s="1"/>
  <c r="G24" i="11"/>
  <c r="G35" i="11" s="1"/>
  <c r="F24" i="11"/>
  <c r="C24" i="11"/>
  <c r="AP23" i="11"/>
  <c r="AP34" i="11" s="1"/>
  <c r="AD23" i="11"/>
  <c r="AD34" i="11" s="1"/>
  <c r="AC23" i="11"/>
  <c r="AC34" i="11" s="1"/>
  <c r="AB23" i="11"/>
  <c r="AB34" i="11" s="1"/>
  <c r="AA23" i="11"/>
  <c r="AA34" i="11" s="1"/>
  <c r="Z23" i="11"/>
  <c r="Z34" i="11" s="1"/>
  <c r="Y23" i="11"/>
  <c r="Y34" i="11" s="1"/>
  <c r="X23" i="11"/>
  <c r="X34" i="11" s="1"/>
  <c r="W23" i="11"/>
  <c r="W34" i="11" s="1"/>
  <c r="V23" i="11"/>
  <c r="V34" i="11" s="1"/>
  <c r="U23" i="11"/>
  <c r="U34" i="11" s="1"/>
  <c r="T23" i="11"/>
  <c r="T34" i="11" s="1"/>
  <c r="S23" i="11"/>
  <c r="S34" i="11" s="1"/>
  <c r="R23" i="11"/>
  <c r="R34" i="11" s="1"/>
  <c r="Q23" i="11"/>
  <c r="Q34" i="11" s="1"/>
  <c r="P23" i="11"/>
  <c r="P34" i="11" s="1"/>
  <c r="O23" i="11"/>
  <c r="O34" i="11" s="1"/>
  <c r="N23" i="11"/>
  <c r="N34" i="11" s="1"/>
  <c r="M23" i="11"/>
  <c r="M34" i="11" s="1"/>
  <c r="L23" i="11"/>
  <c r="L34" i="11" s="1"/>
  <c r="K23" i="11"/>
  <c r="K34" i="11" s="1"/>
  <c r="J23" i="11"/>
  <c r="J34" i="11" s="1"/>
  <c r="I23" i="11"/>
  <c r="I34" i="11" s="1"/>
  <c r="H23" i="11"/>
  <c r="H34" i="11" s="1"/>
  <c r="G23" i="11"/>
  <c r="G34" i="11" s="1"/>
  <c r="F23" i="11"/>
  <c r="F34" i="11" s="1"/>
  <c r="C23" i="11"/>
  <c r="AP22" i="11"/>
  <c r="AP33" i="11" s="1"/>
  <c r="AD22" i="11"/>
  <c r="AD33" i="11" s="1"/>
  <c r="AC22" i="11"/>
  <c r="AB22" i="11"/>
  <c r="AA22" i="11"/>
  <c r="AA33" i="11" s="1"/>
  <c r="Z22" i="11"/>
  <c r="Z33" i="11" s="1"/>
  <c r="Y22" i="11"/>
  <c r="Y33" i="11" s="1"/>
  <c r="X22" i="11"/>
  <c r="X33" i="11" s="1"/>
  <c r="W22" i="11"/>
  <c r="W33" i="11" s="1"/>
  <c r="V22" i="11"/>
  <c r="V33" i="11" s="1"/>
  <c r="U22" i="11"/>
  <c r="T22" i="11"/>
  <c r="S22" i="11"/>
  <c r="S33" i="11" s="1"/>
  <c r="R22" i="11"/>
  <c r="R33" i="11" s="1"/>
  <c r="Q22" i="11"/>
  <c r="Q33" i="11" s="1"/>
  <c r="P22" i="11"/>
  <c r="P33" i="11" s="1"/>
  <c r="O22" i="11"/>
  <c r="O33" i="11" s="1"/>
  <c r="N22" i="11"/>
  <c r="N33" i="11" s="1"/>
  <c r="M22" i="11"/>
  <c r="L22" i="11"/>
  <c r="K22" i="11"/>
  <c r="K33" i="11" s="1"/>
  <c r="J22" i="11"/>
  <c r="J33" i="11" s="1"/>
  <c r="I22" i="11"/>
  <c r="I33" i="11" s="1"/>
  <c r="H22" i="11"/>
  <c r="H33" i="11" s="1"/>
  <c r="G22" i="11"/>
  <c r="G33" i="11" s="1"/>
  <c r="F22" i="11"/>
  <c r="F33" i="11" s="1"/>
  <c r="C22" i="11"/>
  <c r="C19" i="11"/>
  <c r="C18" i="11"/>
  <c r="C17" i="11"/>
  <c r="C16" i="11"/>
  <c r="J9" i="11"/>
  <c r="F9" i="11" s="1"/>
  <c r="I9" i="11"/>
  <c r="E9" i="11" s="1"/>
  <c r="H9" i="11"/>
  <c r="D9" i="11" s="1"/>
  <c r="B9" i="11"/>
  <c r="J8" i="11"/>
  <c r="I8" i="11"/>
  <c r="E8" i="11" s="1"/>
  <c r="H8" i="11"/>
  <c r="D8" i="11" s="1"/>
  <c r="F8" i="11"/>
  <c r="B8" i="11"/>
  <c r="AP24" i="11" s="1"/>
  <c r="AP35" i="11" s="1"/>
  <c r="J7" i="11"/>
  <c r="I7" i="11"/>
  <c r="H7" i="11"/>
  <c r="D7" i="11" s="1"/>
  <c r="F7" i="11"/>
  <c r="E7" i="11"/>
  <c r="B7" i="11"/>
  <c r="J6" i="11"/>
  <c r="I6" i="11"/>
  <c r="H6" i="11"/>
  <c r="F6" i="11"/>
  <c r="E6" i="11"/>
  <c r="D6" i="11"/>
  <c r="B6" i="11"/>
  <c r="G33" i="10" l="1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G36" i="10"/>
  <c r="H36" i="10"/>
  <c r="I36" i="10"/>
  <c r="J36" i="10"/>
  <c r="O36" i="10"/>
  <c r="Q36" i="10"/>
  <c r="Y36" i="10"/>
  <c r="F34" i="10"/>
  <c r="F35" i="10"/>
  <c r="F36" i="10"/>
  <c r="F33" i="10"/>
  <c r="B33" i="10"/>
  <c r="D7" i="10" l="1"/>
  <c r="E7" i="10"/>
  <c r="F7" i="10"/>
  <c r="D8" i="10"/>
  <c r="E8" i="10"/>
  <c r="F8" i="10"/>
  <c r="D9" i="10"/>
  <c r="E9" i="10"/>
  <c r="F9" i="10"/>
  <c r="E6" i="10"/>
  <c r="F6" i="10"/>
  <c r="J9" i="10"/>
  <c r="J8" i="10"/>
  <c r="J7" i="10"/>
  <c r="J6" i="10"/>
  <c r="I9" i="10"/>
  <c r="I8" i="10"/>
  <c r="I7" i="10"/>
  <c r="I6" i="10"/>
  <c r="H9" i="10"/>
  <c r="H8" i="10" l="1"/>
  <c r="H7" i="10"/>
  <c r="H6" i="10"/>
  <c r="D6" i="10" s="1"/>
  <c r="G32" i="10" l="1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F32" i="10"/>
  <c r="F22" i="10" l="1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3" i="10"/>
  <c r="AD24" i="10"/>
  <c r="AD25" i="10"/>
  <c r="AD22" i="10"/>
  <c r="C17" i="10" l="1"/>
  <c r="C18" i="10"/>
  <c r="C19" i="10"/>
  <c r="C16" i="10"/>
  <c r="C23" i="10"/>
  <c r="C24" i="10"/>
  <c r="C25" i="10"/>
  <c r="C22" i="10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J8" i="6"/>
  <c r="J9" i="6"/>
  <c r="J10" i="6"/>
  <c r="J7" i="6"/>
  <c r="B7" i="10"/>
  <c r="AP23" i="10" s="1"/>
  <c r="B8" i="10"/>
  <c r="AP24" i="10" s="1"/>
  <c r="B9" i="10"/>
  <c r="AP25" i="10" s="1"/>
  <c r="B6" i="10"/>
  <c r="AP22" i="10" s="1"/>
  <c r="AT7" i="6" l="1"/>
  <c r="AP33" i="10"/>
  <c r="AT10" i="6"/>
  <c r="AP36" i="10"/>
  <c r="AT9" i="6"/>
  <c r="AP35" i="10"/>
  <c r="AT8" i="6"/>
  <c r="AP34" i="10"/>
</calcChain>
</file>

<file path=xl/sharedStrings.xml><?xml version="1.0" encoding="utf-8"?>
<sst xmlns="http://schemas.openxmlformats.org/spreadsheetml/2006/main" count="921" uniqueCount="185">
  <si>
    <t>REGIONS</t>
  </si>
  <si>
    <t>_GLOBAL,REGION1</t>
  </si>
  <si>
    <t>_GLOBAL</t>
  </si>
  <si>
    <t>Special region for data parameters with no REG arg</t>
  </si>
  <si>
    <t>ALL_REG</t>
  </si>
  <si>
    <t>REGION1</t>
  </si>
  <si>
    <t>South Africa</t>
  </si>
  <si>
    <t>ALL_REG,REG</t>
  </si>
  <si>
    <t>ITEMS</t>
  </si>
  <si>
    <t>TS DATA</t>
  </si>
  <si>
    <t>TID DATA</t>
  </si>
  <si>
    <t>E</t>
  </si>
  <si>
    <t>PJ</t>
  </si>
  <si>
    <t>COM,DEM,ANNUAL,OTH</t>
  </si>
  <si>
    <t>DEM-WAT-OTH-A</t>
  </si>
  <si>
    <t>Water demand: WSR-A (Lephalale) non-energy</t>
  </si>
  <si>
    <t>DEM-WAT-OTH-B</t>
  </si>
  <si>
    <t>Water demand: WSR-B (Upper Olifants) non-energy</t>
  </si>
  <si>
    <t>DEM-WAT-OTH-C</t>
  </si>
  <si>
    <t>Water demand: WSR-B (Upper Vaal) non-energy</t>
  </si>
  <si>
    <t>DEM-WAT-OTH-D</t>
  </si>
  <si>
    <t>Water demand: WSR-D (Orangel) non-energy</t>
  </si>
  <si>
    <t>T</t>
  </si>
  <si>
    <t>DMDOTHWAT-A</t>
  </si>
  <si>
    <t>Non-energy water demand: WSR-A (Lephalale)</t>
  </si>
  <si>
    <t>uvol,uvol/a</t>
  </si>
  <si>
    <t>PRC,DMD,ANNUAL</t>
  </si>
  <si>
    <t>DMDOTHWAT-B</t>
  </si>
  <si>
    <t>Non-energy water demand: WSR-B (Upper Olifants)</t>
  </si>
  <si>
    <t>PJ,PJa</t>
  </si>
  <si>
    <t>DMDOTHWAT-C</t>
  </si>
  <si>
    <t>Non-energy water demand: WSR-C (Upper Vaal)</t>
  </si>
  <si>
    <t>DMDOTHWAT-D</t>
  </si>
  <si>
    <t>Non-energy water demand: WSR-D (Orange)</t>
  </si>
  <si>
    <t>ACT_EFF</t>
  </si>
  <si>
    <t>-</t>
  </si>
  <si>
    <t>ACTGRP</t>
  </si>
  <si>
    <t>ANNUAL</t>
  </si>
  <si>
    <t>null</t>
  </si>
  <si>
    <t>COM_PROJ</t>
  </si>
  <si>
    <t>PRC_ACTUNT</t>
  </si>
  <si>
    <t>PRC_CAPACT</t>
  </si>
  <si>
    <t>TOP-IN</t>
  </si>
  <si>
    <t>WA-P1-A</t>
  </si>
  <si>
    <t>WA-P1-B</t>
  </si>
  <si>
    <t>WA-P1-C</t>
  </si>
  <si>
    <t>UPSWA-P1-D</t>
  </si>
  <si>
    <t>TOP-OUT</t>
  </si>
  <si>
    <t>TS TRADE</t>
  </si>
  <si>
    <t>TID TRADE</t>
  </si>
  <si>
    <t>Scenario</t>
  </si>
  <si>
    <t>Parameter</t>
  </si>
  <si>
    <t>Commodity</t>
  </si>
  <si>
    <t>*</t>
  </si>
  <si>
    <t>Climate Scenario Selected</t>
  </si>
  <si>
    <t>DRY</t>
  </si>
  <si>
    <t xml:space="preserve">Region </t>
  </si>
  <si>
    <t>BAU</t>
  </si>
  <si>
    <t>WET</t>
  </si>
  <si>
    <t>A</t>
  </si>
  <si>
    <t>B</t>
  </si>
  <si>
    <t>C</t>
  </si>
  <si>
    <t>D</t>
  </si>
  <si>
    <t>Change in Demand by 2050</t>
  </si>
  <si>
    <t>Demand</t>
  </si>
  <si>
    <t>Charts</t>
  </si>
  <si>
    <t>Mm3</t>
  </si>
  <si>
    <t>Base (CC Scenario/Base -1)</t>
  </si>
  <si>
    <t>2 Luvuvhu and Letaba</t>
  </si>
  <si>
    <t>3 Crocodile West/Marico</t>
  </si>
  <si>
    <t>6 Usutu to Mhlatuze</t>
  </si>
  <si>
    <t xml:space="preserve">Avg. Annual Irrigation Demand                 </t>
  </si>
  <si>
    <t>Min</t>
  </si>
  <si>
    <t>25%</t>
  </si>
  <si>
    <t>50%</t>
  </si>
  <si>
    <t>75%</t>
  </si>
  <si>
    <t>Max</t>
  </si>
  <si>
    <t>1 Limpopo</t>
  </si>
  <si>
    <t>-1.5%</t>
  </si>
  <si>
    <t>2.8%</t>
  </si>
  <si>
    <t>4.8%</t>
  </si>
  <si>
    <t>8.9%</t>
  </si>
  <si>
    <t>15.1%</t>
  </si>
  <si>
    <t>0.0%</t>
  </si>
  <si>
    <t>4.7%</t>
  </si>
  <si>
    <t>7.4%</t>
  </si>
  <si>
    <t>10.3%</t>
  </si>
  <si>
    <t>18.1%</t>
  </si>
  <si>
    <t>-6.3%</t>
  </si>
  <si>
    <t>5.2%</t>
  </si>
  <si>
    <t>10.9%</t>
  </si>
  <si>
    <t>16.4%</t>
  </si>
  <si>
    <t>4 Olifants</t>
  </si>
  <si>
    <t>-5.4%</t>
  </si>
  <si>
    <t>4.4%</t>
  </si>
  <si>
    <t>7.5%</t>
  </si>
  <si>
    <t>11.4%</t>
  </si>
  <si>
    <t>22.0%</t>
  </si>
  <si>
    <t>5 Inkomati</t>
  </si>
  <si>
    <t>-5.0%</t>
  </si>
  <si>
    <t>8.8%</t>
  </si>
  <si>
    <t>11.3%</t>
  </si>
  <si>
    <t>22.5%</t>
  </si>
  <si>
    <t>-12.1%</t>
  </si>
  <si>
    <t>3.3%</t>
  </si>
  <si>
    <t>6.0%</t>
  </si>
  <si>
    <t>17.4%</t>
  </si>
  <si>
    <t>7 Thukela</t>
  </si>
  <si>
    <t>-18.1%</t>
  </si>
  <si>
    <t>2.2%</t>
  </si>
  <si>
    <t>7.0%</t>
  </si>
  <si>
    <t>9.9%</t>
  </si>
  <si>
    <t>23.3%</t>
  </si>
  <si>
    <t>8 Upper Vaal</t>
  </si>
  <si>
    <t>-9.3%</t>
  </si>
  <si>
    <t>4.5%</t>
  </si>
  <si>
    <t>13.0%</t>
  </si>
  <si>
    <t>19.6%</t>
  </si>
  <si>
    <t>9 Middle Vaal</t>
  </si>
  <si>
    <t>-5.3%</t>
  </si>
  <si>
    <t>1.2%</t>
  </si>
  <si>
    <t>7.7%</t>
  </si>
  <si>
    <t>12.6%</t>
  </si>
  <si>
    <t>21.0%</t>
  </si>
  <si>
    <t>10 Lower Vaal</t>
  </si>
  <si>
    <t>-1.0%</t>
  </si>
  <si>
    <t>3.0%</t>
  </si>
  <si>
    <t>5.9%</t>
  </si>
  <si>
    <t>9.2%</t>
  </si>
  <si>
    <t>14.8%</t>
  </si>
  <si>
    <t>11 Mvoti and Umzimkulu</t>
  </si>
  <si>
    <t>-35.3%</t>
  </si>
  <si>
    <t>0.4%</t>
  </si>
  <si>
    <t>4.3%</t>
  </si>
  <si>
    <t>27.1%</t>
  </si>
  <si>
    <t>12 Mzimvubu to Keiskama</t>
  </si>
  <si>
    <t>-10.7%</t>
  </si>
  <si>
    <t>-0.8%</t>
  </si>
  <si>
    <t>10.0%</t>
  </si>
  <si>
    <t>24.6%</t>
  </si>
  <si>
    <t>13 Upper Orange</t>
  </si>
  <si>
    <t>-1.9%</t>
  </si>
  <si>
    <t>1.8%</t>
  </si>
  <si>
    <t>6.2%</t>
  </si>
  <si>
    <t>9.7%</t>
  </si>
  <si>
    <t>16.0%</t>
  </si>
  <si>
    <t>14 Lower Orange</t>
  </si>
  <si>
    <t>1.3%</t>
  </si>
  <si>
    <t>3.8%</t>
  </si>
  <si>
    <t>4.9%</t>
  </si>
  <si>
    <t>6.7%</t>
  </si>
  <si>
    <t>10.4%</t>
  </si>
  <si>
    <t>15 Fish to Tsitsikama</t>
  </si>
  <si>
    <t>-3.7%</t>
  </si>
  <si>
    <t>2.0%</t>
  </si>
  <si>
    <t>9.0%</t>
  </si>
  <si>
    <t>16 Gouritz</t>
  </si>
  <si>
    <t>6.6%</t>
  </si>
  <si>
    <t>8.1%</t>
  </si>
  <si>
    <t>17 Olifants Doring</t>
  </si>
  <si>
    <t>2.1%</t>
  </si>
  <si>
    <t>4.2%</t>
  </si>
  <si>
    <t>5.0%</t>
  </si>
  <si>
    <t>18 Breede</t>
  </si>
  <si>
    <t>7.3%</t>
  </si>
  <si>
    <t>8.7%</t>
  </si>
  <si>
    <t>13.2%</t>
  </si>
  <si>
    <t>19 Berg</t>
  </si>
  <si>
    <t>11.0%</t>
  </si>
  <si>
    <t>National</t>
  </si>
  <si>
    <t>6.3%</t>
  </si>
  <si>
    <t>11.8%</t>
  </si>
  <si>
    <t>Task 1</t>
  </si>
  <si>
    <t>DRY extreme</t>
  </si>
  <si>
    <t>DRY_EX</t>
  </si>
  <si>
    <t>Note: WET refers to "hotter with more precipitation"</t>
  </si>
  <si>
    <t>TIMES data:</t>
  </si>
  <si>
    <t>Waterberg: A</t>
  </si>
  <si>
    <t>Upper Vaal: C</t>
  </si>
  <si>
    <t>Upper Olifants: B</t>
  </si>
  <si>
    <t>Orange River: D</t>
  </si>
  <si>
    <t>Reference (BAU)</t>
  </si>
  <si>
    <t>Dry Climate</t>
  </si>
  <si>
    <t>Reference</t>
  </si>
  <si>
    <t>Olifants: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</si>
</sst>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0" fontId="0" fillId="2" borderId="0" xfId="0" applyFill="1"/>
    <xf numFmtId="10" fontId="0" fillId="0" borderId="0" xfId="0" applyNumberFormat="1"/>
    <xf numFmtId="9" fontId="0" fillId="0" borderId="0" xfId="0" applyNumberFormat="1"/>
    <xf numFmtId="0" fontId="3" fillId="0" borderId="0" xfId="0" applyFont="1"/>
    <xf numFmtId="4" fontId="3" fillId="0" borderId="0" xfId="0" applyNumberFormat="1" applyFont="1"/>
    <xf numFmtId="164" fontId="0" fillId="0" borderId="0" xfId="0" applyNumberFormat="1"/>
    <xf numFmtId="10" fontId="4" fillId="3" borderId="0" xfId="1" applyNumberFormat="1" applyFill="1" applyBorder="1" applyAlignment="1">
      <alignment horizontal="left" vertical="top" wrapText="1"/>
    </xf>
    <xf numFmtId="0" fontId="4" fillId="4" borderId="0" xfId="1" applyFill="1" applyBorder="1" applyAlignment="1">
      <alignment horizontal="left" vertical="top" wrapText="1"/>
    </xf>
    <xf numFmtId="10" fontId="4" fillId="2" borderId="0" xfId="1" applyNumberFormat="1" applyFill="1" applyBorder="1" applyAlignment="1">
      <alignment horizontal="left" vertical="top" wrapText="1"/>
    </xf>
    <xf numFmtId="10" fontId="4" fillId="0" borderId="0" xfId="1" applyNumberFormat="1" applyFill="1" applyBorder="1" applyAlignment="1">
      <alignment horizontal="left" vertical="top" wrapText="1"/>
    </xf>
    <xf numFmtId="0" fontId="4" fillId="0" borderId="0" xfId="1" applyFill="1" applyBorder="1" applyAlignment="1">
      <alignment horizontal="left" vertical="top" wrapText="1"/>
    </xf>
    <xf numFmtId="10" fontId="5" fillId="0" borderId="0" xfId="1" applyNumberFormat="1" applyFont="1" applyFill="1" applyBorder="1" applyAlignment="1">
      <alignment horizontal="left" vertical="top" wrapText="1"/>
    </xf>
    <xf numFmtId="0" fontId="5" fillId="4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10" fontId="5" fillId="2" borderId="0" xfId="1" applyNumberFormat="1" applyFont="1" applyFill="1" applyBorder="1" applyAlignment="1">
      <alignment horizontal="left" vertical="top" wrapText="1"/>
    </xf>
    <xf numFmtId="10" fontId="5" fillId="3" borderId="0" xfId="1" applyNumberFormat="1" applyFont="1" applyFill="1" applyBorder="1" applyAlignment="1">
      <alignment horizontal="left" vertical="top" wrapText="1"/>
    </xf>
    <xf numFmtId="0" fontId="0" fillId="5" borderId="0" xfId="0" applyFont="1" applyFill="1"/>
    <xf numFmtId="0" fontId="0" fillId="5" borderId="0" xfId="0" applyFill="1"/>
    <xf numFmtId="0" fontId="1" fillId="2" borderId="0" xfId="0" applyFont="1" applyFill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(2)'!$D$33</c:f>
              <c:strCache>
                <c:ptCount val="1"/>
                <c:pt idx="0">
                  <c:v>Waterberg: 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(2)'!$F$33:$AP$33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098032"/>
        <c:axId val="244098816"/>
      </c:scatterChart>
      <c:valAx>
        <c:axId val="24409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098816"/>
        <c:crosses val="autoZero"/>
        <c:crossBetween val="midCat"/>
      </c:valAx>
      <c:valAx>
        <c:axId val="24409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098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(2)'!$D$66</c:f>
          <c:strCache>
            <c:ptCount val="1"/>
            <c:pt idx="0">
              <c:v>Olifants: B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(2)'!$F$61:$AP$61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458.4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(2)'!$F$66:$AP$66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510.6576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66064"/>
        <c:axId val="568066456"/>
      </c:scatterChart>
      <c:valAx>
        <c:axId val="56806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66456"/>
        <c:crosses val="autoZero"/>
        <c:crossBetween val="midCat"/>
      </c:valAx>
      <c:valAx>
        <c:axId val="56806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66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(2)'!$D$67</c:f>
          <c:strCache>
            <c:ptCount val="1"/>
            <c:pt idx="0">
              <c:v>Upper Vaal: C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(2)'!$F$62:$AP$62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3245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(2)'!$F$67:$AP$67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3666.8499999999995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21160"/>
        <c:axId val="577021552"/>
      </c:scatterChart>
      <c:valAx>
        <c:axId val="57702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021552"/>
        <c:crosses val="autoZero"/>
        <c:crossBetween val="midCat"/>
      </c:valAx>
      <c:valAx>
        <c:axId val="57702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021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(2)'!$D$63</c:f>
          <c:strCache>
            <c:ptCount val="1"/>
            <c:pt idx="0">
              <c:v>Orange River: 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(2)'!$F$63:$AP$63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(2)'!$F$68:$AP$68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4481.3999999999996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22336"/>
        <c:axId val="577022728"/>
      </c:scatterChart>
      <c:valAx>
        <c:axId val="5770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022728"/>
        <c:crosses val="autoZero"/>
        <c:crossBetween val="midCat"/>
      </c:valAx>
      <c:valAx>
        <c:axId val="57702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022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WATDMDClimate!$D$33</c:f>
              <c:strCache>
                <c:ptCount val="1"/>
                <c:pt idx="0">
                  <c:v>Waterberg: 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WATDMDClimate!$F$33:$AP$33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58200"/>
        <c:axId val="483585272"/>
      </c:scatterChart>
      <c:valAx>
        <c:axId val="48525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85272"/>
        <c:crosses val="autoZero"/>
        <c:crossBetween val="midCat"/>
      </c:valAx>
      <c:valAx>
        <c:axId val="48358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8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WATDMDClimate!$D$34</c:f>
              <c:strCache>
                <c:ptCount val="1"/>
                <c:pt idx="0">
                  <c:v>Upper Olifants: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WATDMDClimate!$F$34:$AP$34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458.4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86056"/>
        <c:axId val="483586448"/>
      </c:scatterChart>
      <c:valAx>
        <c:axId val="48358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86448"/>
        <c:crosses val="autoZero"/>
        <c:crossBetween val="midCat"/>
      </c:valAx>
      <c:valAx>
        <c:axId val="48358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86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WATDMDClimate!$D$35</c:f>
              <c:strCache>
                <c:ptCount val="1"/>
                <c:pt idx="0">
                  <c:v>Upper Vaal: 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WATDMDClimate!$F$35:$AP$35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87232"/>
        <c:axId val="483587624"/>
      </c:scatterChart>
      <c:valAx>
        <c:axId val="4835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87624"/>
        <c:crosses val="autoZero"/>
        <c:crossBetween val="midCat"/>
      </c:valAx>
      <c:valAx>
        <c:axId val="48358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8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WATDMDClimate!$D$36</c:f>
              <c:strCache>
                <c:ptCount val="1"/>
                <c:pt idx="0">
                  <c:v>Orange River: 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WATDMDClimate!$F$36:$AP$36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88408"/>
        <c:axId val="483588800"/>
      </c:scatterChart>
      <c:valAx>
        <c:axId val="48358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88800"/>
        <c:crosses val="autoZero"/>
        <c:crossBetween val="midCat"/>
      </c:valAx>
      <c:valAx>
        <c:axId val="48358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8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WATDMDClimate!$D$60</c:f>
          <c:strCache>
            <c:ptCount val="1"/>
            <c:pt idx="0">
              <c:v>Waterberg: 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WATDMDClimate!$B$60</c:f>
              <c:strCache>
                <c:ptCount val="1"/>
                <c:pt idx="0">
                  <c:v>Reference (BAU)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WATDMDClimate!$F$60:$AP$60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WATDMDClimate!$B$65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WATDMDClimate!$F$65:$AP$65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51.183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53416"/>
        <c:axId val="484053808"/>
      </c:scatterChart>
      <c:valAx>
        <c:axId val="48405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3808"/>
        <c:crosses val="autoZero"/>
        <c:crossBetween val="midCat"/>
      </c:valAx>
      <c:valAx>
        <c:axId val="48405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3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WATDMDClimate!$D$66</c:f>
          <c:strCache>
            <c:ptCount val="1"/>
            <c:pt idx="0">
              <c:v>Upper Olifants: B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WATDMDClimate!$B$60</c:f>
              <c:strCache>
                <c:ptCount val="1"/>
                <c:pt idx="0">
                  <c:v>Reference (BAU)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WATDMDClimate!$F$61:$AP$61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458.4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WATDMDClimate!$B$65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WATDMDClimate!$F$66:$AP$66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510.6576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54592"/>
        <c:axId val="484054984"/>
      </c:scatterChart>
      <c:valAx>
        <c:axId val="4840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4984"/>
        <c:crosses val="autoZero"/>
        <c:crossBetween val="midCat"/>
      </c:valAx>
      <c:valAx>
        <c:axId val="48405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WATDMDClimate!$D$67</c:f>
          <c:strCache>
            <c:ptCount val="1"/>
            <c:pt idx="0">
              <c:v>Upper Vaal: 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WATDMDClimate!$B$60</c:f>
              <c:strCache>
                <c:ptCount val="1"/>
                <c:pt idx="0">
                  <c:v>Reference (BAU)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WATDMDClimate!$F$62:$AP$62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3245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WATDMDClimate!$B$65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WATDMDClimate!$F$67:$AP$67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3666.8499999999995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55768"/>
        <c:axId val="484056160"/>
      </c:scatterChart>
      <c:valAx>
        <c:axId val="48405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6160"/>
        <c:crosses val="autoZero"/>
        <c:crossBetween val="midCat"/>
      </c:valAx>
      <c:valAx>
        <c:axId val="48405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5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(2)'!$D$34</c:f>
              <c:strCache>
                <c:ptCount val="1"/>
                <c:pt idx="0">
                  <c:v>Upper Olifants: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(2)'!$F$34:$AP$34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458.4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099600"/>
        <c:axId val="244099992"/>
      </c:scatterChart>
      <c:valAx>
        <c:axId val="24409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099992"/>
        <c:crosses val="autoZero"/>
        <c:crossBetween val="midCat"/>
      </c:valAx>
      <c:valAx>
        <c:axId val="24409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099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WATDMDClimate!$D$63</c:f>
          <c:strCache>
            <c:ptCount val="1"/>
            <c:pt idx="0">
              <c:v>Orange River: 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WATDMDClimate!$B$60</c:f>
              <c:strCache>
                <c:ptCount val="1"/>
                <c:pt idx="0">
                  <c:v>Reference (BAU)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WATDMDClimate!$F$63:$AP$63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WATDMDClimate!$B$65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WATDMDClimate!$F$32:$AP$32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WATDMDClimate!$F$68:$AP$68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4481.3999999999996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56944"/>
        <c:axId val="484057336"/>
      </c:scatterChart>
      <c:valAx>
        <c:axId val="48405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7336"/>
        <c:crosses val="autoZero"/>
        <c:crossBetween val="midCat"/>
      </c:valAx>
      <c:valAx>
        <c:axId val="48405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WATDMDClimate!$D$32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6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(2)'!$D$35</c:f>
              <c:strCache>
                <c:ptCount val="1"/>
                <c:pt idx="0">
                  <c:v>Upper Vaal: 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(2)'!$F$35:$AP$35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011688"/>
        <c:axId val="483011296"/>
      </c:scatterChart>
      <c:valAx>
        <c:axId val="48301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11296"/>
        <c:crosses val="autoZero"/>
        <c:crossBetween val="midCat"/>
      </c:valAx>
      <c:valAx>
        <c:axId val="4830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11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(2)'!$D$36</c:f>
              <c:strCache>
                <c:ptCount val="1"/>
                <c:pt idx="0">
                  <c:v>Orange River: 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(2)'!$F$36:$AP$36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148160"/>
        <c:axId val="244339640"/>
      </c:scatterChart>
      <c:valAx>
        <c:axId val="4761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339640"/>
        <c:crosses val="autoZero"/>
        <c:crossBetween val="midCat"/>
      </c:valAx>
      <c:valAx>
        <c:axId val="24433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4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(2)'!$D$60</c:f>
          <c:strCache>
            <c:ptCount val="1"/>
            <c:pt idx="0">
              <c:v>Waterberg: A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(2)'!$F$60:$AP$60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(2)'!$F$65:$AP$65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51.183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55064"/>
        <c:axId val="485255456"/>
      </c:scatterChart>
      <c:valAx>
        <c:axId val="48525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5456"/>
        <c:crosses val="autoZero"/>
        <c:crossBetween val="midCat"/>
      </c:valAx>
      <c:valAx>
        <c:axId val="48525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(2)'!$D$66</c:f>
          <c:strCache>
            <c:ptCount val="1"/>
            <c:pt idx="0">
              <c:v>Olifants: B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(2)'!$F$61:$AP$61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458.4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(2)'!$F$66:$AP$66</c:f>
              <c:numCache>
                <c:formatCode>General</c:formatCode>
                <c:ptCount val="37"/>
                <c:pt idx="0">
                  <c:v>230</c:v>
                </c:pt>
                <c:pt idx="1">
                  <c:v>236.25</c:v>
                </c:pt>
                <c:pt idx="2">
                  <c:v>242.5</c:v>
                </c:pt>
                <c:pt idx="3">
                  <c:v>248.75</c:v>
                </c:pt>
                <c:pt idx="4">
                  <c:v>255</c:v>
                </c:pt>
                <c:pt idx="5">
                  <c:v>265.60000000000002</c:v>
                </c:pt>
                <c:pt idx="6">
                  <c:v>276.2</c:v>
                </c:pt>
                <c:pt idx="7">
                  <c:v>286.8</c:v>
                </c:pt>
                <c:pt idx="8">
                  <c:v>297.39999999999998</c:v>
                </c:pt>
                <c:pt idx="9">
                  <c:v>308</c:v>
                </c:pt>
                <c:pt idx="10">
                  <c:v>318.48399999999998</c:v>
                </c:pt>
                <c:pt idx="11">
                  <c:v>328.96800000000002</c:v>
                </c:pt>
                <c:pt idx="12">
                  <c:v>339.452</c:v>
                </c:pt>
                <c:pt idx="13">
                  <c:v>349.93599999999998</c:v>
                </c:pt>
                <c:pt idx="14">
                  <c:v>360.42</c:v>
                </c:pt>
                <c:pt idx="15">
                  <c:v>360.98200000000003</c:v>
                </c:pt>
                <c:pt idx="16">
                  <c:v>361.54399999999998</c:v>
                </c:pt>
                <c:pt idx="17">
                  <c:v>362.10599999999999</c:v>
                </c:pt>
                <c:pt idx="18">
                  <c:v>362.66800000000001</c:v>
                </c:pt>
                <c:pt idx="19">
                  <c:v>363.23</c:v>
                </c:pt>
                <c:pt idx="20">
                  <c:v>379.80799999999999</c:v>
                </c:pt>
                <c:pt idx="21">
                  <c:v>396.38600000000002</c:v>
                </c:pt>
                <c:pt idx="22">
                  <c:v>412.964</c:v>
                </c:pt>
                <c:pt idx="23">
                  <c:v>429.54199999999997</c:v>
                </c:pt>
                <c:pt idx="24">
                  <c:v>446.12</c:v>
                </c:pt>
                <c:pt idx="36">
                  <c:v>510.6576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009336"/>
        <c:axId val="483009728"/>
      </c:scatterChart>
      <c:valAx>
        <c:axId val="48300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09728"/>
        <c:crosses val="autoZero"/>
        <c:crossBetween val="midCat"/>
      </c:valAx>
      <c:valAx>
        <c:axId val="4830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09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(2)'!$D$67</c:f>
          <c:strCache>
            <c:ptCount val="1"/>
            <c:pt idx="0">
              <c:v>Upper Vaal: C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(2)'!$F$62:$AP$62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3245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(2)'!$F$67:$AP$67</c:f>
              <c:numCache>
                <c:formatCode>General</c:formatCode>
                <c:ptCount val="37"/>
                <c:pt idx="0">
                  <c:v>2665.08</c:v>
                </c:pt>
                <c:pt idx="1">
                  <c:v>2678.26</c:v>
                </c:pt>
                <c:pt idx="2">
                  <c:v>2691.44</c:v>
                </c:pt>
                <c:pt idx="3">
                  <c:v>2704.62</c:v>
                </c:pt>
                <c:pt idx="4">
                  <c:v>2717.8</c:v>
                </c:pt>
                <c:pt idx="5">
                  <c:v>2730.98</c:v>
                </c:pt>
                <c:pt idx="6">
                  <c:v>2744.16</c:v>
                </c:pt>
                <c:pt idx="7">
                  <c:v>2757.34</c:v>
                </c:pt>
                <c:pt idx="8">
                  <c:v>2770.52</c:v>
                </c:pt>
                <c:pt idx="9">
                  <c:v>2783.7</c:v>
                </c:pt>
                <c:pt idx="10">
                  <c:v>2796.88</c:v>
                </c:pt>
                <c:pt idx="11">
                  <c:v>2810.06</c:v>
                </c:pt>
                <c:pt idx="12">
                  <c:v>2823.24</c:v>
                </c:pt>
                <c:pt idx="13">
                  <c:v>2836.42</c:v>
                </c:pt>
                <c:pt idx="14">
                  <c:v>2849.6</c:v>
                </c:pt>
                <c:pt idx="15">
                  <c:v>2862.78</c:v>
                </c:pt>
                <c:pt idx="16">
                  <c:v>2875.96</c:v>
                </c:pt>
                <c:pt idx="17">
                  <c:v>2889.14</c:v>
                </c:pt>
                <c:pt idx="18">
                  <c:v>2902.32</c:v>
                </c:pt>
                <c:pt idx="19">
                  <c:v>2915.5</c:v>
                </c:pt>
                <c:pt idx="20">
                  <c:v>2928.68</c:v>
                </c:pt>
                <c:pt idx="21">
                  <c:v>2941.86</c:v>
                </c:pt>
                <c:pt idx="22">
                  <c:v>2955.04</c:v>
                </c:pt>
                <c:pt idx="23">
                  <c:v>2968.22</c:v>
                </c:pt>
                <c:pt idx="24">
                  <c:v>2981.4</c:v>
                </c:pt>
                <c:pt idx="36">
                  <c:v>3666.8499999999995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010512"/>
        <c:axId val="485256240"/>
      </c:scatterChart>
      <c:valAx>
        <c:axId val="48301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6240"/>
        <c:crosses val="autoZero"/>
        <c:crossBetween val="midCat"/>
      </c:valAx>
      <c:valAx>
        <c:axId val="4852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10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(2)'!$D$63</c:f>
          <c:strCache>
            <c:ptCount val="1"/>
            <c:pt idx="0">
              <c:v>Orange River: 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(2)'!$F$63:$AP$63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(2)'!$F$68:$AP$68</c:f>
              <c:numCache>
                <c:formatCode>General</c:formatCode>
                <c:ptCount val="37"/>
                <c:pt idx="0">
                  <c:v>3467.2275</c:v>
                </c:pt>
                <c:pt idx="1">
                  <c:v>3496.0877</c:v>
                </c:pt>
                <c:pt idx="2">
                  <c:v>3524.9479000000001</c:v>
                </c:pt>
                <c:pt idx="3">
                  <c:v>3553.8081999999999</c:v>
                </c:pt>
                <c:pt idx="4">
                  <c:v>3750</c:v>
                </c:pt>
                <c:pt idx="9">
                  <c:v>3900</c:v>
                </c:pt>
                <c:pt idx="11">
                  <c:v>4000</c:v>
                </c:pt>
                <c:pt idx="19">
                  <c:v>4100</c:v>
                </c:pt>
                <c:pt idx="36">
                  <c:v>4481.3999999999996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57024"/>
        <c:axId val="485257416"/>
      </c:scatterChart>
      <c:valAx>
        <c:axId val="48525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7416"/>
        <c:crosses val="autoZero"/>
        <c:crossBetween val="midCat"/>
      </c:valAx>
      <c:valAx>
        <c:axId val="48525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'WATDMDClimate (2)'!$D$60</c:f>
          <c:strCache>
            <c:ptCount val="1"/>
            <c:pt idx="0">
              <c:v>Waterberg: A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'WATDMDClimate (2)'!$B$60</c:f>
              <c:strCache>
                <c:ptCount val="1"/>
                <c:pt idx="0">
                  <c:v>Reference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(2)'!$F$60:$AP$60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'WATDMDClimate (2)'!$B$65</c:f>
              <c:strCache>
                <c:ptCount val="1"/>
                <c:pt idx="0">
                  <c:v>Dry Climate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'WATDMDClimate (2)'!$F$32:$AP$32</c:f>
              <c:numCache>
                <c:formatCode>General</c:formatCode>
                <c:ptCount val="3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2045</c:v>
                </c:pt>
                <c:pt idx="36">
                  <c:v>2050</c:v>
                </c:pt>
              </c:numCache>
            </c:numRef>
          </c:xVal>
          <c:yVal>
            <c:numRef>
              <c:f>'WATDMDClimate (2)'!$F$65:$AP$65</c:f>
              <c:numCache>
                <c:formatCode>General</c:formatCode>
                <c:ptCount val="37"/>
                <c:pt idx="0">
                  <c:v>12</c:v>
                </c:pt>
                <c:pt idx="1">
                  <c:v>12.25</c:v>
                </c:pt>
                <c:pt idx="2">
                  <c:v>12.5</c:v>
                </c:pt>
                <c:pt idx="3">
                  <c:v>12.75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28.06</c:v>
                </c:pt>
                <c:pt idx="11">
                  <c:v>31.12</c:v>
                </c:pt>
                <c:pt idx="12">
                  <c:v>34.18</c:v>
                </c:pt>
                <c:pt idx="13">
                  <c:v>37.24</c:v>
                </c:pt>
                <c:pt idx="14">
                  <c:v>40.299999999999997</c:v>
                </c:pt>
                <c:pt idx="15">
                  <c:v>40.36</c:v>
                </c:pt>
                <c:pt idx="16">
                  <c:v>40.42</c:v>
                </c:pt>
                <c:pt idx="17">
                  <c:v>40.479999999999997</c:v>
                </c:pt>
                <c:pt idx="18">
                  <c:v>40.54</c:v>
                </c:pt>
                <c:pt idx="19">
                  <c:v>40.6</c:v>
                </c:pt>
                <c:pt idx="20">
                  <c:v>41.2</c:v>
                </c:pt>
                <c:pt idx="21">
                  <c:v>41.8</c:v>
                </c:pt>
                <c:pt idx="22">
                  <c:v>42.4</c:v>
                </c:pt>
                <c:pt idx="23">
                  <c:v>43</c:v>
                </c:pt>
                <c:pt idx="24">
                  <c:v>43.6</c:v>
                </c:pt>
                <c:pt idx="36">
                  <c:v>51.183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60472"/>
        <c:axId val="244337288"/>
      </c:scatterChart>
      <c:valAx>
        <c:axId val="48406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337288"/>
        <c:crosses val="autoZero"/>
        <c:crossBetween val="midCat"/>
      </c:valAx>
      <c:valAx>
        <c:axId val="24433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'WATDMDClimate (2)'!$D$32</c:f>
              <c:strCache>
                <c:ptCount val="1"/>
                <c:pt idx="0">
                  <c:v>Mm3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60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212912</xdr:colOff>
      <xdr:row>1</xdr:row>
      <xdr:rowOff>33618</xdr:rowOff>
    </xdr:from>
    <xdr:to>
      <xdr:col>20</xdr:col>
      <xdr:colOff>240512</xdr:colOff>
      <xdr:row>14</xdr:row>
      <xdr:rowOff>15918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257735</xdr:colOff>
      <xdr:row>1</xdr:row>
      <xdr:rowOff>33618</xdr:rowOff>
    </xdr:from>
    <xdr:to>
      <xdr:col>27</xdr:col>
      <xdr:colOff>285335</xdr:colOff>
      <xdr:row>14</xdr:row>
      <xdr:rowOff>15918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324971</xdr:colOff>
      <xdr:row>1</xdr:row>
      <xdr:rowOff>33618</xdr:rowOff>
    </xdr:from>
    <xdr:to>
      <xdr:col>34</xdr:col>
      <xdr:colOff>352570</xdr:colOff>
      <xdr:row>14</xdr:row>
      <xdr:rowOff>15918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392206</xdr:colOff>
      <xdr:row>1</xdr:row>
      <xdr:rowOff>0</xdr:rowOff>
    </xdr:from>
    <xdr:to>
      <xdr:col>41</xdr:col>
      <xdr:colOff>419807</xdr:colOff>
      <xdr:row>13</xdr:row>
      <xdr:rowOff>172800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44</xdr:row>
      <xdr:rowOff>33618</xdr:rowOff>
    </xdr:from>
    <xdr:to>
      <xdr:col>10</xdr:col>
      <xdr:colOff>27601</xdr:colOff>
      <xdr:row>57</xdr:row>
      <xdr:rowOff>150389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44824</xdr:colOff>
      <xdr:row>44</xdr:row>
      <xdr:rowOff>33618</xdr:rowOff>
    </xdr:from>
    <xdr:to>
      <xdr:col>17</xdr:col>
      <xdr:colOff>72423</xdr:colOff>
      <xdr:row>57</xdr:row>
      <xdr:rowOff>150389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100853</xdr:colOff>
      <xdr:row>44</xdr:row>
      <xdr:rowOff>33618</xdr:rowOff>
    </xdr:from>
    <xdr:to>
      <xdr:col>24</xdr:col>
      <xdr:colOff>128453</xdr:colOff>
      <xdr:row>57</xdr:row>
      <xdr:rowOff>150389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235324</xdr:colOff>
      <xdr:row>44</xdr:row>
      <xdr:rowOff>22411</xdr:rowOff>
    </xdr:from>
    <xdr:to>
      <xdr:col>31</xdr:col>
      <xdr:colOff>262923</xdr:colOff>
      <xdr:row>57</xdr:row>
      <xdr:rowOff>139182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72</xdr:row>
      <xdr:rowOff>11207</xdr:rowOff>
    </xdr:from>
    <xdr:to>
      <xdr:col>10</xdr:col>
      <xdr:colOff>27601</xdr:colOff>
      <xdr:row>85</xdr:row>
      <xdr:rowOff>127978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44824</xdr:colOff>
      <xdr:row>72</xdr:row>
      <xdr:rowOff>11207</xdr:rowOff>
    </xdr:from>
    <xdr:to>
      <xdr:col>17</xdr:col>
      <xdr:colOff>72423</xdr:colOff>
      <xdr:row>85</xdr:row>
      <xdr:rowOff>127978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85</xdr:row>
      <xdr:rowOff>156884</xdr:rowOff>
    </xdr:from>
    <xdr:to>
      <xdr:col>10</xdr:col>
      <xdr:colOff>27600</xdr:colOff>
      <xdr:row>99</xdr:row>
      <xdr:rowOff>83155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44824</xdr:colOff>
      <xdr:row>85</xdr:row>
      <xdr:rowOff>145677</xdr:rowOff>
    </xdr:from>
    <xdr:to>
      <xdr:col>17</xdr:col>
      <xdr:colOff>72423</xdr:colOff>
      <xdr:row>99</xdr:row>
      <xdr:rowOff>71948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212912</xdr:colOff>
      <xdr:row>1</xdr:row>
      <xdr:rowOff>33618</xdr:rowOff>
    </xdr:from>
    <xdr:to>
      <xdr:col>20</xdr:col>
      <xdr:colOff>240512</xdr:colOff>
      <xdr:row>14</xdr:row>
      <xdr:rowOff>15918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257735</xdr:colOff>
      <xdr:row>1</xdr:row>
      <xdr:rowOff>33618</xdr:rowOff>
    </xdr:from>
    <xdr:to>
      <xdr:col>27</xdr:col>
      <xdr:colOff>285335</xdr:colOff>
      <xdr:row>14</xdr:row>
      <xdr:rowOff>15918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324971</xdr:colOff>
      <xdr:row>1</xdr:row>
      <xdr:rowOff>33618</xdr:rowOff>
    </xdr:from>
    <xdr:to>
      <xdr:col>34</xdr:col>
      <xdr:colOff>352570</xdr:colOff>
      <xdr:row>14</xdr:row>
      <xdr:rowOff>15918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392206</xdr:colOff>
      <xdr:row>1</xdr:row>
      <xdr:rowOff>0</xdr:rowOff>
    </xdr:from>
    <xdr:to>
      <xdr:col>41</xdr:col>
      <xdr:colOff>419807</xdr:colOff>
      <xdr:row>13</xdr:row>
      <xdr:rowOff>172800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44</xdr:row>
      <xdr:rowOff>33618</xdr:rowOff>
    </xdr:from>
    <xdr:to>
      <xdr:col>10</xdr:col>
      <xdr:colOff>27601</xdr:colOff>
      <xdr:row>57</xdr:row>
      <xdr:rowOff>150389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44824</xdr:colOff>
      <xdr:row>44</xdr:row>
      <xdr:rowOff>33618</xdr:rowOff>
    </xdr:from>
    <xdr:to>
      <xdr:col>17</xdr:col>
      <xdr:colOff>72423</xdr:colOff>
      <xdr:row>57</xdr:row>
      <xdr:rowOff>150389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100853</xdr:colOff>
      <xdr:row>44</xdr:row>
      <xdr:rowOff>33618</xdr:rowOff>
    </xdr:from>
    <xdr:to>
      <xdr:col>24</xdr:col>
      <xdr:colOff>128453</xdr:colOff>
      <xdr:row>57</xdr:row>
      <xdr:rowOff>150389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235324</xdr:colOff>
      <xdr:row>44</xdr:row>
      <xdr:rowOff>22411</xdr:rowOff>
    </xdr:from>
    <xdr:to>
      <xdr:col>31</xdr:col>
      <xdr:colOff>262923</xdr:colOff>
      <xdr:row>57</xdr:row>
      <xdr:rowOff>139182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8"/>
  <sheetViews>
    <sheetView tabSelected="1" topLeftCell="B73" zoomScaleNormal="100" workbookViewId="0">
      <selection activeCell="T97" sqref="T97"/>
    </sheetView>
  </sheetViews>
  <sheetFormatPr defaultRowHeight="15" x14ac:dyDescent="0.25"/>
  <cols>
    <col min="1" max="1" width="24.7109375" customWidth="1"/>
    <col min="2" max="2" width="15" customWidth="1"/>
    <col min="45" max="45" width="31.5703125" customWidth="1"/>
  </cols>
  <sheetData>
    <row r="1" spans="1:50" x14ac:dyDescent="0.25">
      <c r="A1" t="s">
        <v>53</v>
      </c>
    </row>
    <row r="2" spans="1:50" x14ac:dyDescent="0.25">
      <c r="A2" t="s">
        <v>54</v>
      </c>
      <c r="B2" s="4" t="s">
        <v>57</v>
      </c>
    </row>
    <row r="3" spans="1:50" x14ac:dyDescent="0.25">
      <c r="H3" t="s">
        <v>175</v>
      </c>
      <c r="AT3" t="s">
        <v>71</v>
      </c>
    </row>
    <row r="4" spans="1:50" x14ac:dyDescent="0.25">
      <c r="A4" t="s">
        <v>63</v>
      </c>
      <c r="H4" s="1" t="s">
        <v>172</v>
      </c>
      <c r="AS4" t="s">
        <v>67</v>
      </c>
      <c r="AT4" s="13" t="s">
        <v>72</v>
      </c>
      <c r="AU4" s="11" t="s">
        <v>73</v>
      </c>
      <c r="AV4" s="14" t="s">
        <v>74</v>
      </c>
      <c r="AW4" s="12" t="s">
        <v>75</v>
      </c>
      <c r="AX4" s="10" t="s">
        <v>76</v>
      </c>
    </row>
    <row r="5" spans="1:50" ht="25.5" customHeight="1" x14ac:dyDescent="0.25">
      <c r="A5" t="s">
        <v>56</v>
      </c>
      <c r="B5" t="s">
        <v>64</v>
      </c>
      <c r="C5" t="s">
        <v>57</v>
      </c>
      <c r="D5" t="s">
        <v>58</v>
      </c>
      <c r="E5" t="s">
        <v>55</v>
      </c>
      <c r="F5" t="s">
        <v>174</v>
      </c>
      <c r="H5" s="14" t="s">
        <v>58</v>
      </c>
      <c r="I5" s="13" t="s">
        <v>55</v>
      </c>
      <c r="J5" s="13" t="s">
        <v>173</v>
      </c>
      <c r="AR5" t="s">
        <v>59</v>
      </c>
      <c r="AS5" t="s">
        <v>77</v>
      </c>
      <c r="AT5" s="13" t="s">
        <v>78</v>
      </c>
      <c r="AU5" s="11" t="s">
        <v>79</v>
      </c>
      <c r="AV5" s="14" t="s">
        <v>80</v>
      </c>
      <c r="AW5" s="12" t="s">
        <v>81</v>
      </c>
      <c r="AX5" s="10" t="s">
        <v>82</v>
      </c>
    </row>
    <row r="6" spans="1:50" x14ac:dyDescent="0.25">
      <c r="A6" t="s">
        <v>59</v>
      </c>
      <c r="B6" s="9">
        <f>1+ INDEX($C6:$F6,MATCH($B$2,$C$5:$F$5,0))</f>
        <v>1</v>
      </c>
      <c r="C6" s="6">
        <v>0</v>
      </c>
      <c r="D6" s="5" t="str">
        <f>H6</f>
        <v>2.8%</v>
      </c>
      <c r="E6" s="5" t="str">
        <f t="shared" ref="E6:F9" si="0">I6</f>
        <v>8.9%</v>
      </c>
      <c r="F6" s="5" t="str">
        <f t="shared" si="0"/>
        <v>15.1%</v>
      </c>
      <c r="H6" s="14" t="str">
        <f>AU5</f>
        <v>2.8%</v>
      </c>
      <c r="I6" s="13" t="str">
        <f>AW5</f>
        <v>8.9%</v>
      </c>
      <c r="J6" s="13" t="str">
        <f>AX5</f>
        <v>15.1%</v>
      </c>
      <c r="AS6" t="s">
        <v>68</v>
      </c>
      <c r="AT6" s="13" t="s">
        <v>83</v>
      </c>
      <c r="AU6" s="11" t="s">
        <v>84</v>
      </c>
      <c r="AV6" s="14" t="s">
        <v>85</v>
      </c>
      <c r="AW6" s="12" t="s">
        <v>86</v>
      </c>
      <c r="AX6" s="10" t="s">
        <v>87</v>
      </c>
    </row>
    <row r="7" spans="1:50" x14ac:dyDescent="0.25">
      <c r="A7" t="s">
        <v>60</v>
      </c>
      <c r="B7" s="9">
        <f>1+ INDEX($C7:$F7,MATCH($B$2,$C$5:$F$5,0))</f>
        <v>1</v>
      </c>
      <c r="C7" s="6">
        <v>0</v>
      </c>
      <c r="D7" s="5" t="str">
        <f t="shared" ref="D7:D9" si="1">H7</f>
        <v>4.4%</v>
      </c>
      <c r="E7" s="5" t="str">
        <f t="shared" si="0"/>
        <v>11.4%</v>
      </c>
      <c r="F7" s="5" t="str">
        <f t="shared" si="0"/>
        <v>22.0%</v>
      </c>
      <c r="H7" s="14" t="str">
        <f>AU8</f>
        <v>4.4%</v>
      </c>
      <c r="I7" s="13" t="str">
        <f>AW8</f>
        <v>11.4%</v>
      </c>
      <c r="J7" s="13" t="str">
        <f>AX8</f>
        <v>22.0%</v>
      </c>
      <c r="AS7" t="s">
        <v>69</v>
      </c>
      <c r="AT7" s="13" t="s">
        <v>88</v>
      </c>
      <c r="AU7" s="11" t="s">
        <v>89</v>
      </c>
      <c r="AV7" s="14" t="s">
        <v>85</v>
      </c>
      <c r="AW7" s="12" t="s">
        <v>90</v>
      </c>
      <c r="AX7" s="10" t="s">
        <v>91</v>
      </c>
    </row>
    <row r="8" spans="1:50" x14ac:dyDescent="0.25">
      <c r="A8" t="s">
        <v>61</v>
      </c>
      <c r="B8" s="9">
        <f>1+ INDEX($C8:$F8,MATCH($B$2,$C$5:$F$5,0))</f>
        <v>1</v>
      </c>
      <c r="C8" s="6">
        <v>0</v>
      </c>
      <c r="D8" s="5" t="str">
        <f t="shared" si="1"/>
        <v>4.5%</v>
      </c>
      <c r="E8" s="5" t="str">
        <f t="shared" si="0"/>
        <v>13.0%</v>
      </c>
      <c r="F8" s="5" t="str">
        <f t="shared" si="0"/>
        <v>19.6%</v>
      </c>
      <c r="H8" s="14" t="str">
        <f>AU12</f>
        <v>4.5%</v>
      </c>
      <c r="I8" s="13" t="str">
        <f>AW12</f>
        <v>13.0%</v>
      </c>
      <c r="J8" s="13" t="str">
        <f>AX12</f>
        <v>19.6%</v>
      </c>
      <c r="AR8" t="s">
        <v>60</v>
      </c>
      <c r="AS8" t="s">
        <v>92</v>
      </c>
      <c r="AT8" s="13" t="s">
        <v>93</v>
      </c>
      <c r="AU8" s="11" t="s">
        <v>94</v>
      </c>
      <c r="AV8" s="14" t="s">
        <v>95</v>
      </c>
      <c r="AW8" s="12" t="s">
        <v>96</v>
      </c>
      <c r="AX8" s="10" t="s">
        <v>97</v>
      </c>
    </row>
    <row r="9" spans="1:50" x14ac:dyDescent="0.25">
      <c r="A9" t="s">
        <v>62</v>
      </c>
      <c r="B9" s="9">
        <f>1+ INDEX($C9:$F9,MATCH($B$2,$C$5:$F$5,0))</f>
        <v>1</v>
      </c>
      <c r="C9" s="6">
        <v>0</v>
      </c>
      <c r="D9" s="5" t="str">
        <f t="shared" si="1"/>
        <v>3.8%</v>
      </c>
      <c r="E9" s="5" t="str">
        <f t="shared" si="0"/>
        <v>6.7%</v>
      </c>
      <c r="F9" s="5" t="str">
        <f t="shared" si="0"/>
        <v>10.4%</v>
      </c>
      <c r="H9" s="14" t="str">
        <f>AU18</f>
        <v>3.8%</v>
      </c>
      <c r="I9" s="13" t="str">
        <f>AW18</f>
        <v>6.7%</v>
      </c>
      <c r="J9" s="13" t="str">
        <f>AX18</f>
        <v>10.4%</v>
      </c>
      <c r="AS9" t="s">
        <v>98</v>
      </c>
      <c r="AT9" s="13" t="s">
        <v>99</v>
      </c>
      <c r="AU9" s="11" t="s">
        <v>80</v>
      </c>
      <c r="AV9" s="14" t="s">
        <v>100</v>
      </c>
      <c r="AW9" s="12" t="s">
        <v>101</v>
      </c>
      <c r="AX9" s="10" t="s">
        <v>102</v>
      </c>
    </row>
    <row r="10" spans="1:50" x14ac:dyDescent="0.25">
      <c r="AS10" t="s">
        <v>70</v>
      </c>
      <c r="AT10" s="13" t="s">
        <v>103</v>
      </c>
      <c r="AU10" s="11" t="s">
        <v>104</v>
      </c>
      <c r="AV10" s="14" t="s">
        <v>105</v>
      </c>
      <c r="AW10" s="12" t="s">
        <v>100</v>
      </c>
      <c r="AX10" s="10" t="s">
        <v>106</v>
      </c>
    </row>
    <row r="11" spans="1:50" x14ac:dyDescent="0.25">
      <c r="AS11" t="s">
        <v>107</v>
      </c>
      <c r="AT11" s="13" t="s">
        <v>108</v>
      </c>
      <c r="AU11" s="11" t="s">
        <v>109</v>
      </c>
      <c r="AV11" s="14" t="s">
        <v>110</v>
      </c>
      <c r="AW11" s="12" t="s">
        <v>111</v>
      </c>
      <c r="AX11" s="10" t="s">
        <v>112</v>
      </c>
    </row>
    <row r="12" spans="1:50" x14ac:dyDescent="0.25">
      <c r="AR12" t="s">
        <v>61</v>
      </c>
      <c r="AS12" t="s">
        <v>113</v>
      </c>
      <c r="AT12" s="13" t="s">
        <v>114</v>
      </c>
      <c r="AU12" s="11" t="s">
        <v>115</v>
      </c>
      <c r="AV12" s="14" t="s">
        <v>85</v>
      </c>
      <c r="AW12" s="12" t="s">
        <v>116</v>
      </c>
      <c r="AX12" s="10" t="s">
        <v>117</v>
      </c>
    </row>
    <row r="13" spans="1:50" x14ac:dyDescent="0.25">
      <c r="AS13" t="s">
        <v>118</v>
      </c>
      <c r="AT13" s="13" t="s">
        <v>119</v>
      </c>
      <c r="AU13" s="11" t="s">
        <v>120</v>
      </c>
      <c r="AV13" s="14" t="s">
        <v>121</v>
      </c>
      <c r="AW13" s="12" t="s">
        <v>122</v>
      </c>
      <c r="AX13" s="10" t="s">
        <v>123</v>
      </c>
    </row>
    <row r="14" spans="1:50" x14ac:dyDescent="0.25">
      <c r="AS14" t="s">
        <v>124</v>
      </c>
      <c r="AT14" s="13" t="s">
        <v>125</v>
      </c>
      <c r="AU14" s="11" t="s">
        <v>126</v>
      </c>
      <c r="AV14" s="14" t="s">
        <v>127</v>
      </c>
      <c r="AW14" s="12" t="s">
        <v>128</v>
      </c>
      <c r="AX14" s="10" t="s">
        <v>129</v>
      </c>
    </row>
    <row r="15" spans="1:50" x14ac:dyDescent="0.25">
      <c r="A15" s="1" t="s">
        <v>52</v>
      </c>
      <c r="B15" s="1" t="s">
        <v>51</v>
      </c>
      <c r="C15" s="1" t="s">
        <v>50</v>
      </c>
      <c r="F15" s="1">
        <v>2006</v>
      </c>
      <c r="G15" s="1">
        <v>2007</v>
      </c>
      <c r="H15" s="1">
        <v>2008</v>
      </c>
      <c r="I15" s="1">
        <v>2009</v>
      </c>
      <c r="J15" s="1">
        <v>2010</v>
      </c>
      <c r="K15" s="1">
        <v>2011</v>
      </c>
      <c r="L15" s="1">
        <v>2012</v>
      </c>
      <c r="M15" s="1">
        <v>2013</v>
      </c>
      <c r="N15" s="1">
        <v>2014</v>
      </c>
      <c r="O15" s="1">
        <v>2015</v>
      </c>
      <c r="P15" s="1">
        <v>2016</v>
      </c>
      <c r="Q15" s="1">
        <v>2017</v>
      </c>
      <c r="R15" s="1">
        <v>2018</v>
      </c>
      <c r="S15" s="1">
        <v>2019</v>
      </c>
      <c r="T15" s="1">
        <v>2020</v>
      </c>
      <c r="U15" s="1">
        <v>2021</v>
      </c>
      <c r="V15" s="1">
        <v>2022</v>
      </c>
      <c r="W15" s="1">
        <v>2023</v>
      </c>
      <c r="X15" s="1">
        <v>2024</v>
      </c>
      <c r="Y15" s="1">
        <v>2025</v>
      </c>
      <c r="Z15" s="1">
        <v>2026</v>
      </c>
      <c r="AA15" s="1">
        <v>2027</v>
      </c>
      <c r="AB15" s="1">
        <v>2028</v>
      </c>
      <c r="AC15" s="1">
        <v>2029</v>
      </c>
      <c r="AD15" s="1">
        <v>2030</v>
      </c>
      <c r="AE15" s="1">
        <v>2031</v>
      </c>
      <c r="AF15" s="1">
        <v>2032</v>
      </c>
      <c r="AG15" s="1">
        <v>2033</v>
      </c>
      <c r="AH15" s="1">
        <v>2034</v>
      </c>
      <c r="AI15" s="1">
        <v>2035</v>
      </c>
      <c r="AJ15" s="1">
        <v>2036</v>
      </c>
      <c r="AK15" s="1">
        <v>2037</v>
      </c>
      <c r="AL15" s="1">
        <v>2038</v>
      </c>
      <c r="AM15" s="1">
        <v>2039</v>
      </c>
      <c r="AN15" s="1">
        <v>2040</v>
      </c>
      <c r="AO15" s="1">
        <v>2045</v>
      </c>
      <c r="AP15" s="1">
        <v>2050</v>
      </c>
      <c r="AS15" t="s">
        <v>130</v>
      </c>
      <c r="AT15" s="13" t="s">
        <v>131</v>
      </c>
      <c r="AU15" s="11" t="s">
        <v>132</v>
      </c>
      <c r="AV15" s="14" t="s">
        <v>133</v>
      </c>
      <c r="AW15" s="12" t="s">
        <v>100</v>
      </c>
      <c r="AX15" s="10" t="s">
        <v>134</v>
      </c>
    </row>
    <row r="16" spans="1:50" x14ac:dyDescent="0.25">
      <c r="A16" s="1" t="s">
        <v>14</v>
      </c>
      <c r="B16" s="1" t="s">
        <v>39</v>
      </c>
      <c r="C16" t="str">
        <f>$C$5</f>
        <v>BAU</v>
      </c>
      <c r="F16" s="7">
        <v>12</v>
      </c>
      <c r="G16" s="7">
        <v>12.25</v>
      </c>
      <c r="H16" s="7">
        <v>12.5</v>
      </c>
      <c r="I16" s="7">
        <v>12.75</v>
      </c>
      <c r="J16" s="7">
        <v>13</v>
      </c>
      <c r="K16" s="7">
        <v>15</v>
      </c>
      <c r="L16" s="7">
        <v>17</v>
      </c>
      <c r="M16" s="7">
        <v>20</v>
      </c>
      <c r="N16" s="7">
        <v>22</v>
      </c>
      <c r="O16" s="7">
        <v>25</v>
      </c>
      <c r="P16" s="7">
        <v>28.06</v>
      </c>
      <c r="Q16" s="7">
        <v>31.12</v>
      </c>
      <c r="R16" s="7">
        <v>34.18</v>
      </c>
      <c r="S16" s="7">
        <v>37.24</v>
      </c>
      <c r="T16" s="7">
        <v>40.299999999999997</v>
      </c>
      <c r="U16" s="7">
        <v>40.36</v>
      </c>
      <c r="V16" s="7">
        <v>40.42</v>
      </c>
      <c r="W16" s="7">
        <v>40.479999999999997</v>
      </c>
      <c r="X16" s="7">
        <v>40.54</v>
      </c>
      <c r="Y16" s="7">
        <v>40.6</v>
      </c>
      <c r="Z16" s="7">
        <v>41.2</v>
      </c>
      <c r="AA16" s="7">
        <v>41.8</v>
      </c>
      <c r="AB16" s="7">
        <v>42.4</v>
      </c>
      <c r="AC16" s="7">
        <v>43</v>
      </c>
      <c r="AD16" s="7">
        <v>43.6</v>
      </c>
      <c r="AE16" s="7">
        <v>43.84</v>
      </c>
      <c r="AF16" s="7">
        <v>44.08</v>
      </c>
      <c r="AG16" s="7">
        <v>44.32</v>
      </c>
      <c r="AH16" s="7">
        <v>44.56</v>
      </c>
      <c r="AI16" s="7">
        <v>44.8</v>
      </c>
      <c r="AJ16" s="7">
        <v>45.13</v>
      </c>
      <c r="AK16" s="7">
        <v>45.46</v>
      </c>
      <c r="AL16" s="7">
        <v>45.79</v>
      </c>
      <c r="AM16" s="7">
        <v>46.12</v>
      </c>
      <c r="AN16" s="7">
        <v>46.4</v>
      </c>
      <c r="AO16" s="7">
        <v>46.8</v>
      </c>
      <c r="AP16" s="7">
        <v>47</v>
      </c>
      <c r="AS16" t="s">
        <v>135</v>
      </c>
      <c r="AT16" s="13" t="s">
        <v>136</v>
      </c>
      <c r="AU16" s="11" t="s">
        <v>137</v>
      </c>
      <c r="AV16" s="14" t="s">
        <v>89</v>
      </c>
      <c r="AW16" s="12" t="s">
        <v>138</v>
      </c>
      <c r="AX16" s="10" t="s">
        <v>139</v>
      </c>
    </row>
    <row r="17" spans="1:50" x14ac:dyDescent="0.25">
      <c r="A17" s="1" t="s">
        <v>16</v>
      </c>
      <c r="B17" s="1" t="s">
        <v>39</v>
      </c>
      <c r="C17" t="str">
        <f t="shared" ref="C17:C19" si="2">$C$5</f>
        <v>BAU</v>
      </c>
      <c r="F17" s="7">
        <v>230</v>
      </c>
      <c r="G17" s="7">
        <v>236.25</v>
      </c>
      <c r="H17" s="7">
        <v>242.5</v>
      </c>
      <c r="I17" s="7">
        <v>248.75</v>
      </c>
      <c r="J17" s="7">
        <v>255</v>
      </c>
      <c r="K17" s="7">
        <v>265.60000000000002</v>
      </c>
      <c r="L17" s="7">
        <v>276.2</v>
      </c>
      <c r="M17" s="7">
        <v>286.8</v>
      </c>
      <c r="N17" s="7">
        <v>297.39999999999998</v>
      </c>
      <c r="O17" s="7">
        <v>308</v>
      </c>
      <c r="P17" s="7">
        <v>318.48399999999998</v>
      </c>
      <c r="Q17" s="7">
        <v>328.96800000000002</v>
      </c>
      <c r="R17" s="7">
        <v>339.452</v>
      </c>
      <c r="S17" s="7">
        <v>349.93599999999998</v>
      </c>
      <c r="T17" s="7">
        <v>360.42</v>
      </c>
      <c r="U17" s="7">
        <v>360.98200000000003</v>
      </c>
      <c r="V17" s="7">
        <v>361.54399999999998</v>
      </c>
      <c r="W17" s="7">
        <v>362.10599999999999</v>
      </c>
      <c r="X17" s="7">
        <v>362.66800000000001</v>
      </c>
      <c r="Y17" s="7">
        <v>363.23</v>
      </c>
      <c r="Z17" s="7">
        <v>379.80799999999999</v>
      </c>
      <c r="AA17" s="7">
        <v>396.38600000000002</v>
      </c>
      <c r="AB17" s="7">
        <v>412.964</v>
      </c>
      <c r="AC17" s="7">
        <v>429.54199999999997</v>
      </c>
      <c r="AD17" s="7">
        <v>446.12</v>
      </c>
      <c r="AE17" s="7">
        <v>446.71199999999999</v>
      </c>
      <c r="AF17" s="7">
        <v>447.30399999999997</v>
      </c>
      <c r="AG17" s="7">
        <v>447.89600000000002</v>
      </c>
      <c r="AH17" s="7">
        <v>448.488</v>
      </c>
      <c r="AI17" s="7">
        <v>449.08</v>
      </c>
      <c r="AJ17" s="7">
        <v>449.68599999999998</v>
      </c>
      <c r="AK17" s="7">
        <v>450.29199999999997</v>
      </c>
      <c r="AL17" s="7">
        <v>450.89800000000002</v>
      </c>
      <c r="AM17" s="7">
        <v>451.50400000000002</v>
      </c>
      <c r="AN17" s="7">
        <v>452.11</v>
      </c>
      <c r="AO17" s="7">
        <v>455.22</v>
      </c>
      <c r="AP17" s="7">
        <v>458.4</v>
      </c>
      <c r="AS17" t="s">
        <v>140</v>
      </c>
      <c r="AT17" s="13" t="s">
        <v>141</v>
      </c>
      <c r="AU17" s="11" t="s">
        <v>142</v>
      </c>
      <c r="AV17" s="14" t="s">
        <v>143</v>
      </c>
      <c r="AW17" s="12" t="s">
        <v>144</v>
      </c>
      <c r="AX17" s="10" t="s">
        <v>145</v>
      </c>
    </row>
    <row r="18" spans="1:50" x14ac:dyDescent="0.25">
      <c r="A18" s="1" t="s">
        <v>18</v>
      </c>
      <c r="B18" s="1" t="s">
        <v>39</v>
      </c>
      <c r="C18" t="str">
        <f t="shared" si="2"/>
        <v>BAU</v>
      </c>
      <c r="F18" s="7">
        <v>2665.08</v>
      </c>
      <c r="G18" s="7">
        <v>2678.26</v>
      </c>
      <c r="H18" s="7">
        <v>2691.44</v>
      </c>
      <c r="I18" s="7">
        <v>2704.62</v>
      </c>
      <c r="J18" s="7">
        <v>2717.8</v>
      </c>
      <c r="K18" s="7">
        <v>2730.98</v>
      </c>
      <c r="L18" s="7">
        <v>2744.16</v>
      </c>
      <c r="M18" s="7">
        <v>2757.34</v>
      </c>
      <c r="N18" s="7">
        <v>2770.52</v>
      </c>
      <c r="O18" s="7">
        <v>2783.7</v>
      </c>
      <c r="P18" s="7">
        <v>2796.88</v>
      </c>
      <c r="Q18" s="7">
        <v>2810.06</v>
      </c>
      <c r="R18" s="7">
        <v>2823.24</v>
      </c>
      <c r="S18" s="7">
        <v>2836.42</v>
      </c>
      <c r="T18" s="7">
        <v>2849.6</v>
      </c>
      <c r="U18" s="7">
        <v>2862.78</v>
      </c>
      <c r="V18" s="7">
        <v>2875.96</v>
      </c>
      <c r="W18" s="7">
        <v>2889.14</v>
      </c>
      <c r="X18" s="7">
        <v>2902.32</v>
      </c>
      <c r="Y18" s="7">
        <v>2915.5</v>
      </c>
      <c r="Z18" s="7">
        <v>2928.68</v>
      </c>
      <c r="AA18" s="7">
        <v>2941.86</v>
      </c>
      <c r="AB18" s="7">
        <v>2955.04</v>
      </c>
      <c r="AC18" s="7">
        <v>2968.22</v>
      </c>
      <c r="AD18" s="7">
        <v>2981.4</v>
      </c>
      <c r="AE18" s="7">
        <v>2994.58</v>
      </c>
      <c r="AF18" s="7">
        <v>3007.76</v>
      </c>
      <c r="AG18" s="7">
        <v>3020.94</v>
      </c>
      <c r="AH18" s="7">
        <v>3034.12</v>
      </c>
      <c r="AI18" s="7">
        <v>3047.3</v>
      </c>
      <c r="AJ18" s="7">
        <v>3060.48</v>
      </c>
      <c r="AK18" s="7">
        <v>3073.66</v>
      </c>
      <c r="AL18" s="7">
        <v>3086.84</v>
      </c>
      <c r="AM18" s="7">
        <v>3100.02</v>
      </c>
      <c r="AN18" s="7">
        <v>3113.2</v>
      </c>
      <c r="AO18" s="7">
        <v>3179.1</v>
      </c>
      <c r="AP18" s="7">
        <v>3245</v>
      </c>
      <c r="AR18" t="s">
        <v>62</v>
      </c>
      <c r="AS18" t="s">
        <v>146</v>
      </c>
      <c r="AT18" s="13" t="s">
        <v>147</v>
      </c>
      <c r="AU18" s="11" t="s">
        <v>148</v>
      </c>
      <c r="AV18" s="14" t="s">
        <v>149</v>
      </c>
      <c r="AW18" s="12" t="s">
        <v>150</v>
      </c>
      <c r="AX18" s="10" t="s">
        <v>151</v>
      </c>
    </row>
    <row r="19" spans="1:50" x14ac:dyDescent="0.25">
      <c r="A19" s="1" t="s">
        <v>20</v>
      </c>
      <c r="B19" s="1" t="s">
        <v>39</v>
      </c>
      <c r="C19" t="str">
        <f t="shared" si="2"/>
        <v>BAU</v>
      </c>
      <c r="F19" s="8">
        <v>3467.2275</v>
      </c>
      <c r="G19" s="8">
        <v>3496.0877</v>
      </c>
      <c r="H19" s="8">
        <v>3524.9479000000001</v>
      </c>
      <c r="I19" s="8">
        <v>3553.8081999999999</v>
      </c>
      <c r="J19" s="8">
        <v>3750</v>
      </c>
      <c r="K19" s="8" t="s">
        <v>38</v>
      </c>
      <c r="L19" s="8" t="s">
        <v>38</v>
      </c>
      <c r="M19" s="8" t="s">
        <v>38</v>
      </c>
      <c r="N19" s="8" t="s">
        <v>38</v>
      </c>
      <c r="O19" s="8">
        <v>3900</v>
      </c>
      <c r="P19" s="8" t="s">
        <v>38</v>
      </c>
      <c r="Q19" s="8">
        <v>4000</v>
      </c>
      <c r="R19" s="8" t="s">
        <v>38</v>
      </c>
      <c r="S19" s="8" t="s">
        <v>38</v>
      </c>
      <c r="T19" s="8" t="s">
        <v>38</v>
      </c>
      <c r="U19" s="8" t="s">
        <v>38</v>
      </c>
      <c r="V19" s="8" t="s">
        <v>38</v>
      </c>
      <c r="W19" s="8" t="s">
        <v>38</v>
      </c>
      <c r="X19" s="8" t="s">
        <v>38</v>
      </c>
      <c r="Y19" s="8">
        <v>4100</v>
      </c>
      <c r="Z19" s="8" t="s">
        <v>38</v>
      </c>
      <c r="AA19" s="8" t="s">
        <v>38</v>
      </c>
      <c r="AB19" s="8" t="s">
        <v>38</v>
      </c>
      <c r="AC19" s="8" t="s">
        <v>38</v>
      </c>
      <c r="AD19" s="8" t="s">
        <v>38</v>
      </c>
      <c r="AE19" s="8" t="s">
        <v>38</v>
      </c>
      <c r="AF19" s="8" t="s">
        <v>38</v>
      </c>
      <c r="AG19" s="8" t="s">
        <v>38</v>
      </c>
      <c r="AH19" s="8" t="s">
        <v>38</v>
      </c>
      <c r="AI19" s="8" t="s">
        <v>38</v>
      </c>
      <c r="AJ19" s="8" t="s">
        <v>38</v>
      </c>
      <c r="AK19" s="8" t="s">
        <v>38</v>
      </c>
      <c r="AL19" s="8" t="s">
        <v>38</v>
      </c>
      <c r="AM19" s="8" t="s">
        <v>38</v>
      </c>
      <c r="AN19" s="8" t="s">
        <v>38</v>
      </c>
      <c r="AO19" s="8" t="s">
        <v>38</v>
      </c>
      <c r="AP19" s="8">
        <v>4200</v>
      </c>
      <c r="AS19" t="s">
        <v>152</v>
      </c>
      <c r="AT19" s="13" t="s">
        <v>153</v>
      </c>
      <c r="AU19" s="11" t="s">
        <v>154</v>
      </c>
      <c r="AV19" s="14" t="s">
        <v>89</v>
      </c>
      <c r="AW19" s="12" t="s">
        <v>155</v>
      </c>
      <c r="AX19" s="10" t="s">
        <v>117</v>
      </c>
    </row>
    <row r="20" spans="1:50" x14ac:dyDescent="0.25">
      <c r="A20" s="1"/>
      <c r="B20" s="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T20" s="13"/>
      <c r="AU20" s="11"/>
      <c r="AV20" s="14"/>
      <c r="AW20" s="12"/>
      <c r="AX20" s="10"/>
    </row>
    <row r="21" spans="1:50" x14ac:dyDescent="0.25">
      <c r="A21" s="22" t="s">
        <v>176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S21" t="s">
        <v>156</v>
      </c>
      <c r="AT21" s="13" t="s">
        <v>109</v>
      </c>
      <c r="AU21" s="11" t="s">
        <v>157</v>
      </c>
      <c r="AV21" s="14" t="s">
        <v>158</v>
      </c>
      <c r="AW21" s="12" t="s">
        <v>138</v>
      </c>
      <c r="AX21" s="10" t="s">
        <v>145</v>
      </c>
    </row>
    <row r="22" spans="1:50" x14ac:dyDescent="0.25">
      <c r="A22" s="20" t="s">
        <v>14</v>
      </c>
      <c r="B22" s="20" t="s">
        <v>39</v>
      </c>
      <c r="C22" s="20" t="str">
        <f>$B$2</f>
        <v>BAU</v>
      </c>
      <c r="D22" s="20"/>
      <c r="E22" s="20"/>
      <c r="F22" s="20">
        <f t="shared" ref="F22:AC25" si="3">F16</f>
        <v>12</v>
      </c>
      <c r="G22" s="20">
        <f t="shared" si="3"/>
        <v>12.25</v>
      </c>
      <c r="H22" s="20">
        <f t="shared" si="3"/>
        <v>12.5</v>
      </c>
      <c r="I22" s="20">
        <f t="shared" si="3"/>
        <v>12.75</v>
      </c>
      <c r="J22" s="20">
        <f t="shared" si="3"/>
        <v>13</v>
      </c>
      <c r="K22" s="20">
        <f t="shared" si="3"/>
        <v>15</v>
      </c>
      <c r="L22" s="20">
        <f t="shared" si="3"/>
        <v>17</v>
      </c>
      <c r="M22" s="20">
        <f t="shared" si="3"/>
        <v>20</v>
      </c>
      <c r="N22" s="20">
        <f t="shared" si="3"/>
        <v>22</v>
      </c>
      <c r="O22" s="20">
        <f t="shared" si="3"/>
        <v>25</v>
      </c>
      <c r="P22" s="20">
        <f t="shared" si="3"/>
        <v>28.06</v>
      </c>
      <c r="Q22" s="20">
        <f t="shared" si="3"/>
        <v>31.12</v>
      </c>
      <c r="R22" s="20">
        <f t="shared" si="3"/>
        <v>34.18</v>
      </c>
      <c r="S22" s="20">
        <f t="shared" si="3"/>
        <v>37.24</v>
      </c>
      <c r="T22" s="20">
        <f t="shared" si="3"/>
        <v>40.299999999999997</v>
      </c>
      <c r="U22" s="20">
        <f t="shared" si="3"/>
        <v>40.36</v>
      </c>
      <c r="V22" s="20">
        <f t="shared" si="3"/>
        <v>40.42</v>
      </c>
      <c r="W22" s="20">
        <f t="shared" si="3"/>
        <v>40.479999999999997</v>
      </c>
      <c r="X22" s="20">
        <f t="shared" si="3"/>
        <v>40.54</v>
      </c>
      <c r="Y22" s="20">
        <f t="shared" si="3"/>
        <v>40.6</v>
      </c>
      <c r="Z22" s="20">
        <f t="shared" si="3"/>
        <v>41.2</v>
      </c>
      <c r="AA22" s="20">
        <f t="shared" si="3"/>
        <v>41.8</v>
      </c>
      <c r="AB22" s="20">
        <f t="shared" si="3"/>
        <v>42.4</v>
      </c>
      <c r="AC22" s="20">
        <f t="shared" si="3"/>
        <v>43</v>
      </c>
      <c r="AD22" s="20">
        <f>AD16</f>
        <v>43.6</v>
      </c>
      <c r="AE22" s="21" t="s">
        <v>38</v>
      </c>
      <c r="AF22" s="21" t="s">
        <v>38</v>
      </c>
      <c r="AG22" s="21" t="s">
        <v>38</v>
      </c>
      <c r="AH22" s="21" t="s">
        <v>38</v>
      </c>
      <c r="AI22" s="21" t="s">
        <v>38</v>
      </c>
      <c r="AJ22" s="21" t="s">
        <v>38</v>
      </c>
      <c r="AK22" s="21" t="s">
        <v>38</v>
      </c>
      <c r="AL22" s="21" t="s">
        <v>38</v>
      </c>
      <c r="AM22" s="21" t="s">
        <v>38</v>
      </c>
      <c r="AN22" s="21" t="s">
        <v>38</v>
      </c>
      <c r="AO22" s="21" t="s">
        <v>38</v>
      </c>
      <c r="AP22" s="20">
        <f>AP16*B6</f>
        <v>47</v>
      </c>
      <c r="AQ22" s="2"/>
      <c r="AR22" s="2"/>
      <c r="AS22" s="2" t="s">
        <v>159</v>
      </c>
      <c r="AT22" s="13" t="s">
        <v>160</v>
      </c>
      <c r="AU22" s="11" t="s">
        <v>161</v>
      </c>
      <c r="AV22" s="14" t="s">
        <v>162</v>
      </c>
      <c r="AW22" s="12" t="s">
        <v>127</v>
      </c>
      <c r="AX22" s="10" t="s">
        <v>100</v>
      </c>
    </row>
    <row r="23" spans="1:50" x14ac:dyDescent="0.25">
      <c r="A23" s="20" t="s">
        <v>16</v>
      </c>
      <c r="B23" s="20" t="s">
        <v>39</v>
      </c>
      <c r="C23" s="20" t="str">
        <f t="shared" ref="C23:C25" si="4">$B$2</f>
        <v>BAU</v>
      </c>
      <c r="D23" s="20"/>
      <c r="E23" s="20"/>
      <c r="F23" s="20">
        <f t="shared" si="3"/>
        <v>230</v>
      </c>
      <c r="G23" s="20">
        <f t="shared" si="3"/>
        <v>236.25</v>
      </c>
      <c r="H23" s="20">
        <f t="shared" si="3"/>
        <v>242.5</v>
      </c>
      <c r="I23" s="20">
        <f t="shared" si="3"/>
        <v>248.75</v>
      </c>
      <c r="J23" s="20">
        <f t="shared" si="3"/>
        <v>255</v>
      </c>
      <c r="K23" s="20">
        <f t="shared" si="3"/>
        <v>265.60000000000002</v>
      </c>
      <c r="L23" s="20">
        <f t="shared" si="3"/>
        <v>276.2</v>
      </c>
      <c r="M23" s="20">
        <f t="shared" si="3"/>
        <v>286.8</v>
      </c>
      <c r="N23" s="20">
        <f t="shared" si="3"/>
        <v>297.39999999999998</v>
      </c>
      <c r="O23" s="20">
        <f t="shared" si="3"/>
        <v>308</v>
      </c>
      <c r="P23" s="20">
        <f t="shared" si="3"/>
        <v>318.48399999999998</v>
      </c>
      <c r="Q23" s="20">
        <f t="shared" si="3"/>
        <v>328.96800000000002</v>
      </c>
      <c r="R23" s="20">
        <f t="shared" si="3"/>
        <v>339.452</v>
      </c>
      <c r="S23" s="20">
        <f t="shared" si="3"/>
        <v>349.93599999999998</v>
      </c>
      <c r="T23" s="20">
        <f t="shared" si="3"/>
        <v>360.42</v>
      </c>
      <c r="U23" s="20">
        <f t="shared" si="3"/>
        <v>360.98200000000003</v>
      </c>
      <c r="V23" s="20">
        <f t="shared" si="3"/>
        <v>361.54399999999998</v>
      </c>
      <c r="W23" s="20">
        <f t="shared" si="3"/>
        <v>362.10599999999999</v>
      </c>
      <c r="X23" s="20">
        <f t="shared" si="3"/>
        <v>362.66800000000001</v>
      </c>
      <c r="Y23" s="20">
        <f t="shared" si="3"/>
        <v>363.23</v>
      </c>
      <c r="Z23" s="20">
        <f t="shared" si="3"/>
        <v>379.80799999999999</v>
      </c>
      <c r="AA23" s="20">
        <f t="shared" si="3"/>
        <v>396.38600000000002</v>
      </c>
      <c r="AB23" s="20">
        <f t="shared" si="3"/>
        <v>412.964</v>
      </c>
      <c r="AC23" s="20">
        <f t="shared" si="3"/>
        <v>429.54199999999997</v>
      </c>
      <c r="AD23" s="20">
        <f t="shared" ref="AD23:AD25" si="5">AD17</f>
        <v>446.12</v>
      </c>
      <c r="AE23" s="21" t="s">
        <v>38</v>
      </c>
      <c r="AF23" s="21" t="s">
        <v>38</v>
      </c>
      <c r="AG23" s="21" t="s">
        <v>38</v>
      </c>
      <c r="AH23" s="21" t="s">
        <v>38</v>
      </c>
      <c r="AI23" s="21" t="s">
        <v>38</v>
      </c>
      <c r="AJ23" s="21" t="s">
        <v>38</v>
      </c>
      <c r="AK23" s="21" t="s">
        <v>38</v>
      </c>
      <c r="AL23" s="21" t="s">
        <v>38</v>
      </c>
      <c r="AM23" s="21" t="s">
        <v>38</v>
      </c>
      <c r="AN23" s="21" t="s">
        <v>38</v>
      </c>
      <c r="AO23" s="21" t="s">
        <v>38</v>
      </c>
      <c r="AP23" s="20">
        <f t="shared" ref="AP23:AP25" si="6">AP17*B7</f>
        <v>458.4</v>
      </c>
      <c r="AS23" t="s">
        <v>163</v>
      </c>
      <c r="AT23" s="13" t="s">
        <v>109</v>
      </c>
      <c r="AU23" s="11" t="s">
        <v>127</v>
      </c>
      <c r="AV23" s="14" t="s">
        <v>164</v>
      </c>
      <c r="AW23" s="12" t="s">
        <v>165</v>
      </c>
      <c r="AX23" s="10" t="s">
        <v>166</v>
      </c>
    </row>
    <row r="24" spans="1:50" x14ac:dyDescent="0.25">
      <c r="A24" s="20" t="s">
        <v>18</v>
      </c>
      <c r="B24" s="20" t="s">
        <v>39</v>
      </c>
      <c r="C24" s="20" t="str">
        <f t="shared" si="4"/>
        <v>BAU</v>
      </c>
      <c r="D24" s="20"/>
      <c r="E24" s="20"/>
      <c r="F24" s="20">
        <f t="shared" si="3"/>
        <v>2665.08</v>
      </c>
      <c r="G24" s="20">
        <f t="shared" si="3"/>
        <v>2678.26</v>
      </c>
      <c r="H24" s="20">
        <f t="shared" si="3"/>
        <v>2691.44</v>
      </c>
      <c r="I24" s="20">
        <f t="shared" si="3"/>
        <v>2704.62</v>
      </c>
      <c r="J24" s="20">
        <f t="shared" si="3"/>
        <v>2717.8</v>
      </c>
      <c r="K24" s="20">
        <f t="shared" si="3"/>
        <v>2730.98</v>
      </c>
      <c r="L24" s="20">
        <f t="shared" si="3"/>
        <v>2744.16</v>
      </c>
      <c r="M24" s="20">
        <f t="shared" si="3"/>
        <v>2757.34</v>
      </c>
      <c r="N24" s="20">
        <f t="shared" si="3"/>
        <v>2770.52</v>
      </c>
      <c r="O24" s="20">
        <f t="shared" si="3"/>
        <v>2783.7</v>
      </c>
      <c r="P24" s="20">
        <f t="shared" si="3"/>
        <v>2796.88</v>
      </c>
      <c r="Q24" s="20">
        <f t="shared" si="3"/>
        <v>2810.06</v>
      </c>
      <c r="R24" s="20">
        <f t="shared" si="3"/>
        <v>2823.24</v>
      </c>
      <c r="S24" s="20">
        <f t="shared" si="3"/>
        <v>2836.42</v>
      </c>
      <c r="T24" s="20">
        <f t="shared" si="3"/>
        <v>2849.6</v>
      </c>
      <c r="U24" s="20">
        <f t="shared" si="3"/>
        <v>2862.78</v>
      </c>
      <c r="V24" s="20">
        <f t="shared" si="3"/>
        <v>2875.96</v>
      </c>
      <c r="W24" s="20">
        <f t="shared" si="3"/>
        <v>2889.14</v>
      </c>
      <c r="X24" s="20">
        <f t="shared" si="3"/>
        <v>2902.32</v>
      </c>
      <c r="Y24" s="20">
        <f t="shared" si="3"/>
        <v>2915.5</v>
      </c>
      <c r="Z24" s="20">
        <f t="shared" si="3"/>
        <v>2928.68</v>
      </c>
      <c r="AA24" s="20">
        <f t="shared" si="3"/>
        <v>2941.86</v>
      </c>
      <c r="AB24" s="20">
        <f t="shared" si="3"/>
        <v>2955.04</v>
      </c>
      <c r="AC24" s="20">
        <f t="shared" si="3"/>
        <v>2968.22</v>
      </c>
      <c r="AD24" s="20">
        <f t="shared" si="5"/>
        <v>2981.4</v>
      </c>
      <c r="AE24" s="21" t="s">
        <v>38</v>
      </c>
      <c r="AF24" s="21" t="s">
        <v>38</v>
      </c>
      <c r="AG24" s="21" t="s">
        <v>38</v>
      </c>
      <c r="AH24" s="21" t="s">
        <v>38</v>
      </c>
      <c r="AI24" s="21" t="s">
        <v>38</v>
      </c>
      <c r="AJ24" s="21" t="s">
        <v>38</v>
      </c>
      <c r="AK24" s="21" t="s">
        <v>38</v>
      </c>
      <c r="AL24" s="21" t="s">
        <v>38</v>
      </c>
      <c r="AM24" s="21" t="s">
        <v>38</v>
      </c>
      <c r="AN24" s="21" t="s">
        <v>38</v>
      </c>
      <c r="AO24" s="21" t="s">
        <v>38</v>
      </c>
      <c r="AP24" s="20">
        <f t="shared" si="6"/>
        <v>3245</v>
      </c>
      <c r="AS24" t="s">
        <v>167</v>
      </c>
      <c r="AT24" s="13" t="s">
        <v>109</v>
      </c>
      <c r="AU24" s="11" t="s">
        <v>162</v>
      </c>
      <c r="AV24" s="14" t="s">
        <v>127</v>
      </c>
      <c r="AW24" s="12" t="s">
        <v>110</v>
      </c>
      <c r="AX24" s="10" t="s">
        <v>168</v>
      </c>
    </row>
    <row r="25" spans="1:50" x14ac:dyDescent="0.25">
      <c r="A25" s="20" t="s">
        <v>20</v>
      </c>
      <c r="B25" s="20" t="s">
        <v>39</v>
      </c>
      <c r="C25" s="20" t="str">
        <f t="shared" si="4"/>
        <v>BAU</v>
      </c>
      <c r="D25" s="20"/>
      <c r="E25" s="20"/>
      <c r="F25" s="20">
        <f t="shared" si="3"/>
        <v>3467.2275</v>
      </c>
      <c r="G25" s="20">
        <f t="shared" si="3"/>
        <v>3496.0877</v>
      </c>
      <c r="H25" s="20">
        <f t="shared" si="3"/>
        <v>3524.9479000000001</v>
      </c>
      <c r="I25" s="20">
        <f t="shared" si="3"/>
        <v>3553.8081999999999</v>
      </c>
      <c r="J25" s="20">
        <f t="shared" si="3"/>
        <v>3750</v>
      </c>
      <c r="K25" s="20" t="str">
        <f t="shared" si="3"/>
        <v>null</v>
      </c>
      <c r="L25" s="20" t="str">
        <f t="shared" si="3"/>
        <v>null</v>
      </c>
      <c r="M25" s="20" t="str">
        <f t="shared" si="3"/>
        <v>null</v>
      </c>
      <c r="N25" s="20" t="str">
        <f t="shared" si="3"/>
        <v>null</v>
      </c>
      <c r="O25" s="20">
        <f t="shared" si="3"/>
        <v>3900</v>
      </c>
      <c r="P25" s="20" t="str">
        <f t="shared" si="3"/>
        <v>null</v>
      </c>
      <c r="Q25" s="20">
        <f t="shared" si="3"/>
        <v>4000</v>
      </c>
      <c r="R25" s="20" t="str">
        <f t="shared" si="3"/>
        <v>null</v>
      </c>
      <c r="S25" s="20" t="str">
        <f t="shared" si="3"/>
        <v>null</v>
      </c>
      <c r="T25" s="20" t="str">
        <f t="shared" si="3"/>
        <v>null</v>
      </c>
      <c r="U25" s="20" t="str">
        <f t="shared" si="3"/>
        <v>null</v>
      </c>
      <c r="V25" s="20" t="str">
        <f t="shared" si="3"/>
        <v>null</v>
      </c>
      <c r="W25" s="20" t="str">
        <f t="shared" si="3"/>
        <v>null</v>
      </c>
      <c r="X25" s="20" t="str">
        <f t="shared" si="3"/>
        <v>null</v>
      </c>
      <c r="Y25" s="20">
        <f t="shared" si="3"/>
        <v>4100</v>
      </c>
      <c r="Z25" s="20" t="str">
        <f t="shared" si="3"/>
        <v>null</v>
      </c>
      <c r="AA25" s="20" t="str">
        <f t="shared" si="3"/>
        <v>null</v>
      </c>
      <c r="AB25" s="20" t="str">
        <f t="shared" si="3"/>
        <v>null</v>
      </c>
      <c r="AC25" s="20" t="str">
        <f t="shared" si="3"/>
        <v>null</v>
      </c>
      <c r="AD25" s="20" t="str">
        <f t="shared" si="5"/>
        <v>null</v>
      </c>
      <c r="AE25" s="21" t="s">
        <v>38</v>
      </c>
      <c r="AF25" s="21" t="s">
        <v>38</v>
      </c>
      <c r="AG25" s="21" t="s">
        <v>38</v>
      </c>
      <c r="AH25" s="21" t="s">
        <v>38</v>
      </c>
      <c r="AI25" s="21" t="s">
        <v>38</v>
      </c>
      <c r="AJ25" s="21" t="s">
        <v>38</v>
      </c>
      <c r="AK25" s="21" t="s">
        <v>38</v>
      </c>
      <c r="AL25" s="21" t="s">
        <v>38</v>
      </c>
      <c r="AM25" s="21" t="s">
        <v>38</v>
      </c>
      <c r="AN25" s="21" t="s">
        <v>38</v>
      </c>
      <c r="AO25" s="21" t="s">
        <v>38</v>
      </c>
      <c r="AP25" s="20">
        <f t="shared" si="6"/>
        <v>4200</v>
      </c>
      <c r="AS25" s="1" t="s">
        <v>169</v>
      </c>
      <c r="AT25" s="15" t="s">
        <v>137</v>
      </c>
      <c r="AU25" s="16" t="s">
        <v>115</v>
      </c>
      <c r="AV25" s="17" t="s">
        <v>170</v>
      </c>
      <c r="AW25" s="18" t="s">
        <v>100</v>
      </c>
      <c r="AX25" s="19" t="s">
        <v>171</v>
      </c>
    </row>
    <row r="32" spans="1:50" x14ac:dyDescent="0.25">
      <c r="A32" t="s">
        <v>53</v>
      </c>
      <c r="B32" t="s">
        <v>65</v>
      </c>
      <c r="D32" t="s">
        <v>66</v>
      </c>
      <c r="F32">
        <f>F15</f>
        <v>2006</v>
      </c>
      <c r="G32">
        <f t="shared" ref="G32:AP32" si="7">G15</f>
        <v>2007</v>
      </c>
      <c r="H32">
        <f t="shared" si="7"/>
        <v>2008</v>
      </c>
      <c r="I32">
        <f t="shared" si="7"/>
        <v>2009</v>
      </c>
      <c r="J32">
        <f t="shared" si="7"/>
        <v>2010</v>
      </c>
      <c r="K32">
        <f t="shared" si="7"/>
        <v>2011</v>
      </c>
      <c r="L32">
        <f t="shared" si="7"/>
        <v>2012</v>
      </c>
      <c r="M32">
        <f t="shared" si="7"/>
        <v>2013</v>
      </c>
      <c r="N32">
        <f t="shared" si="7"/>
        <v>2014</v>
      </c>
      <c r="O32">
        <f t="shared" si="7"/>
        <v>2015</v>
      </c>
      <c r="P32">
        <f t="shared" si="7"/>
        <v>2016</v>
      </c>
      <c r="Q32">
        <f t="shared" si="7"/>
        <v>2017</v>
      </c>
      <c r="R32">
        <f t="shared" si="7"/>
        <v>2018</v>
      </c>
      <c r="S32">
        <f t="shared" si="7"/>
        <v>2019</v>
      </c>
      <c r="T32">
        <f t="shared" si="7"/>
        <v>2020</v>
      </c>
      <c r="U32">
        <f t="shared" si="7"/>
        <v>2021</v>
      </c>
      <c r="V32">
        <f t="shared" si="7"/>
        <v>2022</v>
      </c>
      <c r="W32">
        <f t="shared" si="7"/>
        <v>2023</v>
      </c>
      <c r="X32">
        <f t="shared" si="7"/>
        <v>2024</v>
      </c>
      <c r="Y32">
        <f t="shared" si="7"/>
        <v>2025</v>
      </c>
      <c r="Z32">
        <f t="shared" si="7"/>
        <v>2026</v>
      </c>
      <c r="AA32">
        <f t="shared" si="7"/>
        <v>2027</v>
      </c>
      <c r="AB32">
        <f t="shared" si="7"/>
        <v>2028</v>
      </c>
      <c r="AC32">
        <f t="shared" si="7"/>
        <v>2029</v>
      </c>
      <c r="AD32">
        <f t="shared" si="7"/>
        <v>2030</v>
      </c>
      <c r="AE32">
        <f t="shared" si="7"/>
        <v>2031</v>
      </c>
      <c r="AF32">
        <f t="shared" si="7"/>
        <v>2032</v>
      </c>
      <c r="AG32">
        <f t="shared" si="7"/>
        <v>2033</v>
      </c>
      <c r="AH32">
        <f t="shared" si="7"/>
        <v>2034</v>
      </c>
      <c r="AI32">
        <f t="shared" si="7"/>
        <v>2035</v>
      </c>
      <c r="AJ32">
        <f t="shared" si="7"/>
        <v>2036</v>
      </c>
      <c r="AK32">
        <f t="shared" si="7"/>
        <v>2037</v>
      </c>
      <c r="AL32">
        <f t="shared" si="7"/>
        <v>2038</v>
      </c>
      <c r="AM32">
        <f t="shared" si="7"/>
        <v>2039</v>
      </c>
      <c r="AN32">
        <f t="shared" si="7"/>
        <v>2040</v>
      </c>
      <c r="AO32">
        <f t="shared" si="7"/>
        <v>2045</v>
      </c>
      <c r="AP32">
        <f t="shared" si="7"/>
        <v>2050</v>
      </c>
    </row>
    <row r="33" spans="1:42" x14ac:dyDescent="0.25">
      <c r="A33" t="s">
        <v>53</v>
      </c>
      <c r="B33" t="str">
        <f>B2</f>
        <v>BAU</v>
      </c>
      <c r="D33" t="s">
        <v>177</v>
      </c>
      <c r="F33">
        <f>F22</f>
        <v>12</v>
      </c>
      <c r="G33">
        <f t="shared" ref="G33:AP36" si="8">G22</f>
        <v>12.25</v>
      </c>
      <c r="H33">
        <f t="shared" si="8"/>
        <v>12.5</v>
      </c>
      <c r="I33">
        <f t="shared" si="8"/>
        <v>12.75</v>
      </c>
      <c r="J33">
        <f t="shared" si="8"/>
        <v>13</v>
      </c>
      <c r="K33">
        <f t="shared" si="8"/>
        <v>15</v>
      </c>
      <c r="L33">
        <f t="shared" si="8"/>
        <v>17</v>
      </c>
      <c r="M33">
        <f t="shared" si="8"/>
        <v>20</v>
      </c>
      <c r="N33">
        <f t="shared" si="8"/>
        <v>22</v>
      </c>
      <c r="O33">
        <f t="shared" si="8"/>
        <v>25</v>
      </c>
      <c r="P33">
        <f t="shared" si="8"/>
        <v>28.06</v>
      </c>
      <c r="Q33">
        <f t="shared" si="8"/>
        <v>31.12</v>
      </c>
      <c r="R33">
        <f t="shared" si="8"/>
        <v>34.18</v>
      </c>
      <c r="S33">
        <f t="shared" si="8"/>
        <v>37.24</v>
      </c>
      <c r="T33">
        <f t="shared" si="8"/>
        <v>40.299999999999997</v>
      </c>
      <c r="U33">
        <f t="shared" si="8"/>
        <v>40.36</v>
      </c>
      <c r="V33">
        <f t="shared" si="8"/>
        <v>40.42</v>
      </c>
      <c r="W33">
        <f t="shared" si="8"/>
        <v>40.479999999999997</v>
      </c>
      <c r="X33">
        <f t="shared" si="8"/>
        <v>40.54</v>
      </c>
      <c r="Y33">
        <f t="shared" si="8"/>
        <v>40.6</v>
      </c>
      <c r="Z33">
        <f t="shared" si="8"/>
        <v>41.2</v>
      </c>
      <c r="AA33">
        <f t="shared" si="8"/>
        <v>41.8</v>
      </c>
      <c r="AB33">
        <f t="shared" si="8"/>
        <v>42.4</v>
      </c>
      <c r="AC33">
        <f t="shared" si="8"/>
        <v>43</v>
      </c>
      <c r="AD33">
        <f t="shared" si="8"/>
        <v>43.6</v>
      </c>
      <c r="AP33">
        <f t="shared" si="8"/>
        <v>47</v>
      </c>
    </row>
    <row r="34" spans="1:42" x14ac:dyDescent="0.25">
      <c r="A34" t="s">
        <v>53</v>
      </c>
      <c r="D34" t="s">
        <v>179</v>
      </c>
      <c r="F34">
        <f t="shared" ref="F34:U36" si="9">F23</f>
        <v>230</v>
      </c>
      <c r="G34">
        <f t="shared" si="9"/>
        <v>236.25</v>
      </c>
      <c r="H34">
        <f t="shared" si="9"/>
        <v>242.5</v>
      </c>
      <c r="I34">
        <f t="shared" si="9"/>
        <v>248.75</v>
      </c>
      <c r="J34">
        <f t="shared" si="9"/>
        <v>255</v>
      </c>
      <c r="K34">
        <f t="shared" si="9"/>
        <v>265.60000000000002</v>
      </c>
      <c r="L34">
        <f t="shared" si="9"/>
        <v>276.2</v>
      </c>
      <c r="M34">
        <f t="shared" si="9"/>
        <v>286.8</v>
      </c>
      <c r="N34">
        <f t="shared" si="9"/>
        <v>297.39999999999998</v>
      </c>
      <c r="O34">
        <f t="shared" si="9"/>
        <v>308</v>
      </c>
      <c r="P34">
        <f t="shared" si="9"/>
        <v>318.48399999999998</v>
      </c>
      <c r="Q34">
        <f t="shared" si="9"/>
        <v>328.96800000000002</v>
      </c>
      <c r="R34">
        <f t="shared" si="9"/>
        <v>339.452</v>
      </c>
      <c r="S34">
        <f t="shared" si="9"/>
        <v>349.93599999999998</v>
      </c>
      <c r="T34">
        <f t="shared" si="9"/>
        <v>360.42</v>
      </c>
      <c r="U34">
        <f t="shared" si="9"/>
        <v>360.98200000000003</v>
      </c>
      <c r="V34">
        <f t="shared" si="8"/>
        <v>361.54399999999998</v>
      </c>
      <c r="W34">
        <f t="shared" si="8"/>
        <v>362.10599999999999</v>
      </c>
      <c r="X34">
        <f t="shared" si="8"/>
        <v>362.66800000000001</v>
      </c>
      <c r="Y34">
        <f t="shared" si="8"/>
        <v>363.23</v>
      </c>
      <c r="Z34">
        <f t="shared" si="8"/>
        <v>379.80799999999999</v>
      </c>
      <c r="AA34">
        <f t="shared" si="8"/>
        <v>396.38600000000002</v>
      </c>
      <c r="AB34">
        <f t="shared" si="8"/>
        <v>412.964</v>
      </c>
      <c r="AC34">
        <f t="shared" si="8"/>
        <v>429.54199999999997</v>
      </c>
      <c r="AD34">
        <f t="shared" si="8"/>
        <v>446.12</v>
      </c>
      <c r="AP34">
        <f t="shared" si="8"/>
        <v>458.4</v>
      </c>
    </row>
    <row r="35" spans="1:42" x14ac:dyDescent="0.25">
      <c r="A35" t="s">
        <v>53</v>
      </c>
      <c r="D35" t="s">
        <v>178</v>
      </c>
      <c r="F35">
        <f t="shared" si="9"/>
        <v>2665.08</v>
      </c>
      <c r="G35">
        <f t="shared" si="8"/>
        <v>2678.26</v>
      </c>
      <c r="H35">
        <f t="shared" si="8"/>
        <v>2691.44</v>
      </c>
      <c r="I35">
        <f t="shared" si="8"/>
        <v>2704.62</v>
      </c>
      <c r="J35">
        <f t="shared" si="8"/>
        <v>2717.8</v>
      </c>
      <c r="K35">
        <f t="shared" si="8"/>
        <v>2730.98</v>
      </c>
      <c r="L35">
        <f t="shared" si="8"/>
        <v>2744.16</v>
      </c>
      <c r="M35">
        <f t="shared" si="8"/>
        <v>2757.34</v>
      </c>
      <c r="N35">
        <f t="shared" si="8"/>
        <v>2770.52</v>
      </c>
      <c r="O35">
        <f t="shared" si="8"/>
        <v>2783.7</v>
      </c>
      <c r="P35">
        <f t="shared" si="8"/>
        <v>2796.88</v>
      </c>
      <c r="Q35">
        <f t="shared" si="8"/>
        <v>2810.06</v>
      </c>
      <c r="R35">
        <f t="shared" si="8"/>
        <v>2823.24</v>
      </c>
      <c r="S35">
        <f t="shared" si="8"/>
        <v>2836.42</v>
      </c>
      <c r="T35">
        <f t="shared" si="8"/>
        <v>2849.6</v>
      </c>
      <c r="U35">
        <f t="shared" si="8"/>
        <v>2862.78</v>
      </c>
      <c r="V35">
        <f t="shared" si="8"/>
        <v>2875.96</v>
      </c>
      <c r="W35">
        <f t="shared" si="8"/>
        <v>2889.14</v>
      </c>
      <c r="X35">
        <f t="shared" si="8"/>
        <v>2902.32</v>
      </c>
      <c r="Y35">
        <f t="shared" si="8"/>
        <v>2915.5</v>
      </c>
      <c r="Z35">
        <f t="shared" si="8"/>
        <v>2928.68</v>
      </c>
      <c r="AA35">
        <f t="shared" si="8"/>
        <v>2941.86</v>
      </c>
      <c r="AB35">
        <f t="shared" si="8"/>
        <v>2955.04</v>
      </c>
      <c r="AC35">
        <f t="shared" si="8"/>
        <v>2968.22</v>
      </c>
      <c r="AD35">
        <f t="shared" si="8"/>
        <v>2981.4</v>
      </c>
      <c r="AP35">
        <f t="shared" si="8"/>
        <v>3245</v>
      </c>
    </row>
    <row r="36" spans="1:42" x14ac:dyDescent="0.25">
      <c r="A36" t="s">
        <v>53</v>
      </c>
      <c r="D36" t="s">
        <v>180</v>
      </c>
      <c r="F36">
        <f t="shared" si="9"/>
        <v>3467.2275</v>
      </c>
      <c r="G36">
        <f t="shared" si="8"/>
        <v>3496.0877</v>
      </c>
      <c r="H36">
        <f t="shared" si="8"/>
        <v>3524.9479000000001</v>
      </c>
      <c r="I36">
        <f t="shared" si="8"/>
        <v>3553.8081999999999</v>
      </c>
      <c r="J36">
        <f t="shared" si="8"/>
        <v>3750</v>
      </c>
      <c r="O36">
        <f t="shared" si="8"/>
        <v>3900</v>
      </c>
      <c r="Q36">
        <f t="shared" si="8"/>
        <v>4000</v>
      </c>
      <c r="Y36">
        <f t="shared" si="8"/>
        <v>4100</v>
      </c>
      <c r="AP36">
        <f t="shared" si="8"/>
        <v>4200</v>
      </c>
    </row>
    <row r="37" spans="1:42" x14ac:dyDescent="0.25">
      <c r="A37" t="s">
        <v>53</v>
      </c>
    </row>
    <row r="60" spans="2:42" x14ac:dyDescent="0.25">
      <c r="B60" t="s">
        <v>183</v>
      </c>
      <c r="D60" t="s">
        <v>177</v>
      </c>
      <c r="F60">
        <v>12</v>
      </c>
      <c r="G60">
        <v>12.25</v>
      </c>
      <c r="H60">
        <v>12.5</v>
      </c>
      <c r="I60">
        <v>12.75</v>
      </c>
      <c r="J60">
        <v>13</v>
      </c>
      <c r="K60">
        <v>15</v>
      </c>
      <c r="L60">
        <v>17</v>
      </c>
      <c r="M60">
        <v>20</v>
      </c>
      <c r="N60">
        <v>22</v>
      </c>
      <c r="O60">
        <v>25</v>
      </c>
      <c r="P60">
        <v>28.06</v>
      </c>
      <c r="Q60">
        <v>31.12</v>
      </c>
      <c r="R60">
        <v>34.18</v>
      </c>
      <c r="S60">
        <v>37.24</v>
      </c>
      <c r="T60">
        <v>40.299999999999997</v>
      </c>
      <c r="U60">
        <v>40.36</v>
      </c>
      <c r="V60">
        <v>40.42</v>
      </c>
      <c r="W60">
        <v>40.479999999999997</v>
      </c>
      <c r="X60">
        <v>40.54</v>
      </c>
      <c r="Y60">
        <v>40.6</v>
      </c>
      <c r="Z60">
        <v>41.2</v>
      </c>
      <c r="AA60">
        <v>41.8</v>
      </c>
      <c r="AB60">
        <v>42.4</v>
      </c>
      <c r="AC60">
        <v>43</v>
      </c>
      <c r="AD60">
        <v>43.6</v>
      </c>
      <c r="AP60">
        <v>47</v>
      </c>
    </row>
    <row r="61" spans="2:42" x14ac:dyDescent="0.25">
      <c r="D61" t="s">
        <v>184</v>
      </c>
      <c r="F61">
        <v>230</v>
      </c>
      <c r="G61">
        <v>236.25</v>
      </c>
      <c r="H61">
        <v>242.5</v>
      </c>
      <c r="I61">
        <v>248.75</v>
      </c>
      <c r="J61">
        <v>255</v>
      </c>
      <c r="K61">
        <v>265.60000000000002</v>
      </c>
      <c r="L61">
        <v>276.2</v>
      </c>
      <c r="M61">
        <v>286.8</v>
      </c>
      <c r="N61">
        <v>297.39999999999998</v>
      </c>
      <c r="O61">
        <v>308</v>
      </c>
      <c r="P61">
        <v>318.48399999999998</v>
      </c>
      <c r="Q61">
        <v>328.96800000000002</v>
      </c>
      <c r="R61">
        <v>339.452</v>
      </c>
      <c r="S61">
        <v>349.93599999999998</v>
      </c>
      <c r="T61">
        <v>360.42</v>
      </c>
      <c r="U61">
        <v>360.98200000000003</v>
      </c>
      <c r="V61">
        <v>361.54399999999998</v>
      </c>
      <c r="W61">
        <v>362.10599999999999</v>
      </c>
      <c r="X61">
        <v>362.66800000000001</v>
      </c>
      <c r="Y61">
        <v>363.23</v>
      </c>
      <c r="Z61">
        <v>379.80799999999999</v>
      </c>
      <c r="AA61">
        <v>396.38600000000002</v>
      </c>
      <c r="AB61">
        <v>412.964</v>
      </c>
      <c r="AC61">
        <v>429.54199999999997</v>
      </c>
      <c r="AD61">
        <v>446.12</v>
      </c>
      <c r="AP61">
        <v>458.4</v>
      </c>
    </row>
    <row r="62" spans="2:42" x14ac:dyDescent="0.25">
      <c r="D62" t="s">
        <v>178</v>
      </c>
      <c r="F62">
        <v>2665.08</v>
      </c>
      <c r="G62">
        <v>2678.26</v>
      </c>
      <c r="H62">
        <v>2691.44</v>
      </c>
      <c r="I62">
        <v>2704.62</v>
      </c>
      <c r="J62">
        <v>2717.8</v>
      </c>
      <c r="K62">
        <v>2730.98</v>
      </c>
      <c r="L62">
        <v>2744.16</v>
      </c>
      <c r="M62">
        <v>2757.34</v>
      </c>
      <c r="N62">
        <v>2770.52</v>
      </c>
      <c r="O62">
        <v>2783.7</v>
      </c>
      <c r="P62">
        <v>2796.88</v>
      </c>
      <c r="Q62">
        <v>2810.06</v>
      </c>
      <c r="R62">
        <v>2823.24</v>
      </c>
      <c r="S62">
        <v>2836.42</v>
      </c>
      <c r="T62">
        <v>2849.6</v>
      </c>
      <c r="U62">
        <v>2862.78</v>
      </c>
      <c r="V62">
        <v>2875.96</v>
      </c>
      <c r="W62">
        <v>2889.14</v>
      </c>
      <c r="X62">
        <v>2902.32</v>
      </c>
      <c r="Y62">
        <v>2915.5</v>
      </c>
      <c r="Z62">
        <v>2928.68</v>
      </c>
      <c r="AA62">
        <v>2941.86</v>
      </c>
      <c r="AB62">
        <v>2955.04</v>
      </c>
      <c r="AC62">
        <v>2968.22</v>
      </c>
      <c r="AD62">
        <v>2981.4</v>
      </c>
      <c r="AP62">
        <v>3245</v>
      </c>
    </row>
    <row r="63" spans="2:42" x14ac:dyDescent="0.25">
      <c r="D63" t="s">
        <v>180</v>
      </c>
      <c r="F63">
        <v>3467.2275</v>
      </c>
      <c r="G63">
        <v>3496.0877</v>
      </c>
      <c r="H63">
        <v>3524.9479000000001</v>
      </c>
      <c r="I63">
        <v>3553.8081999999999</v>
      </c>
      <c r="J63">
        <v>3750</v>
      </c>
      <c r="O63">
        <v>3900</v>
      </c>
      <c r="Q63">
        <v>4000</v>
      </c>
      <c r="Y63">
        <v>4100</v>
      </c>
      <c r="AP63">
        <v>4200</v>
      </c>
    </row>
    <row r="65" spans="2:42" x14ac:dyDescent="0.25">
      <c r="B65" t="s">
        <v>182</v>
      </c>
      <c r="D65" t="s">
        <v>177</v>
      </c>
      <c r="F65">
        <v>12</v>
      </c>
      <c r="G65">
        <v>12.25</v>
      </c>
      <c r="H65">
        <v>12.5</v>
      </c>
      <c r="I65">
        <v>12.75</v>
      </c>
      <c r="J65">
        <v>13</v>
      </c>
      <c r="K65">
        <v>15</v>
      </c>
      <c r="L65">
        <v>17</v>
      </c>
      <c r="M65">
        <v>20</v>
      </c>
      <c r="N65">
        <v>22</v>
      </c>
      <c r="O65">
        <v>25</v>
      </c>
      <c r="P65">
        <v>28.06</v>
      </c>
      <c r="Q65">
        <v>31.12</v>
      </c>
      <c r="R65">
        <v>34.18</v>
      </c>
      <c r="S65">
        <v>37.24</v>
      </c>
      <c r="T65">
        <v>40.299999999999997</v>
      </c>
      <c r="U65">
        <v>40.36</v>
      </c>
      <c r="V65">
        <v>40.42</v>
      </c>
      <c r="W65">
        <v>40.479999999999997</v>
      </c>
      <c r="X65">
        <v>40.54</v>
      </c>
      <c r="Y65">
        <v>40.6</v>
      </c>
      <c r="Z65">
        <v>41.2</v>
      </c>
      <c r="AA65">
        <v>41.8</v>
      </c>
      <c r="AB65">
        <v>42.4</v>
      </c>
      <c r="AC65">
        <v>43</v>
      </c>
      <c r="AD65">
        <v>43.6</v>
      </c>
      <c r="AP65">
        <v>51.183</v>
      </c>
    </row>
    <row r="66" spans="2:42" x14ac:dyDescent="0.25">
      <c r="D66" t="s">
        <v>184</v>
      </c>
      <c r="F66">
        <v>230</v>
      </c>
      <c r="G66">
        <v>236.25</v>
      </c>
      <c r="H66">
        <v>242.5</v>
      </c>
      <c r="I66">
        <v>248.75</v>
      </c>
      <c r="J66">
        <v>255</v>
      </c>
      <c r="K66">
        <v>265.60000000000002</v>
      </c>
      <c r="L66">
        <v>276.2</v>
      </c>
      <c r="M66">
        <v>286.8</v>
      </c>
      <c r="N66">
        <v>297.39999999999998</v>
      </c>
      <c r="O66">
        <v>308</v>
      </c>
      <c r="P66">
        <v>318.48399999999998</v>
      </c>
      <c r="Q66">
        <v>328.96800000000002</v>
      </c>
      <c r="R66">
        <v>339.452</v>
      </c>
      <c r="S66">
        <v>349.93599999999998</v>
      </c>
      <c r="T66">
        <v>360.42</v>
      </c>
      <c r="U66">
        <v>360.98200000000003</v>
      </c>
      <c r="V66">
        <v>361.54399999999998</v>
      </c>
      <c r="W66">
        <v>362.10599999999999</v>
      </c>
      <c r="X66">
        <v>362.66800000000001</v>
      </c>
      <c r="Y66">
        <v>363.23</v>
      </c>
      <c r="Z66">
        <v>379.80799999999999</v>
      </c>
      <c r="AA66">
        <v>396.38600000000002</v>
      </c>
      <c r="AB66">
        <v>412.964</v>
      </c>
      <c r="AC66">
        <v>429.54199999999997</v>
      </c>
      <c r="AD66">
        <v>446.12</v>
      </c>
      <c r="AP66">
        <v>510.6576</v>
      </c>
    </row>
    <row r="67" spans="2:42" x14ac:dyDescent="0.25">
      <c r="D67" t="s">
        <v>178</v>
      </c>
      <c r="F67">
        <v>2665.08</v>
      </c>
      <c r="G67">
        <v>2678.26</v>
      </c>
      <c r="H67">
        <v>2691.44</v>
      </c>
      <c r="I67">
        <v>2704.62</v>
      </c>
      <c r="J67">
        <v>2717.8</v>
      </c>
      <c r="K67">
        <v>2730.98</v>
      </c>
      <c r="L67">
        <v>2744.16</v>
      </c>
      <c r="M67">
        <v>2757.34</v>
      </c>
      <c r="N67">
        <v>2770.52</v>
      </c>
      <c r="O67">
        <v>2783.7</v>
      </c>
      <c r="P67">
        <v>2796.88</v>
      </c>
      <c r="Q67">
        <v>2810.06</v>
      </c>
      <c r="R67">
        <v>2823.24</v>
      </c>
      <c r="S67">
        <v>2836.42</v>
      </c>
      <c r="T67">
        <v>2849.6</v>
      </c>
      <c r="U67">
        <v>2862.78</v>
      </c>
      <c r="V67">
        <v>2875.96</v>
      </c>
      <c r="W67">
        <v>2889.14</v>
      </c>
      <c r="X67">
        <v>2902.32</v>
      </c>
      <c r="Y67">
        <v>2915.5</v>
      </c>
      <c r="Z67">
        <v>2928.68</v>
      </c>
      <c r="AA67">
        <v>2941.86</v>
      </c>
      <c r="AB67">
        <v>2955.04</v>
      </c>
      <c r="AC67">
        <v>2968.22</v>
      </c>
      <c r="AD67">
        <v>2981.4</v>
      </c>
      <c r="AP67">
        <v>3666.8499999999995</v>
      </c>
    </row>
    <row r="68" spans="2:42" x14ac:dyDescent="0.25">
      <c r="D68" t="s">
        <v>180</v>
      </c>
      <c r="F68">
        <v>3467.2275</v>
      </c>
      <c r="G68">
        <v>3496.0877</v>
      </c>
      <c r="H68">
        <v>3524.9479000000001</v>
      </c>
      <c r="I68">
        <v>3553.8081999999999</v>
      </c>
      <c r="J68">
        <v>3750</v>
      </c>
      <c r="O68">
        <v>3900</v>
      </c>
      <c r="Q68">
        <v>4000</v>
      </c>
      <c r="Y68">
        <v>4100</v>
      </c>
      <c r="AP68">
        <v>4481.3999999999996</v>
      </c>
    </row>
  </sheetData>
  <dataValidations count="1">
    <dataValidation type="list" allowBlank="1" showInputMessage="1" showErrorMessage="1" sqref="B2">
      <formula1>$C$5:$F$5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2" max="2" width="17.5703125" bestFit="1" customWidth="1"/>
  </cols>
  <sheetData>
    <row r="1" spans="1:2" x14ac:dyDescent="0.25">
      <c r="A1" t="s">
        <v>48</v>
      </c>
      <c r="B1" t="s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1" width="10" bestFit="1" customWidth="1"/>
    <col min="2" max="2" width="17.5703125" bestFit="1" customWidth="1"/>
  </cols>
  <sheetData>
    <row r="1" spans="1:2" x14ac:dyDescent="0.25">
      <c r="A1" t="s">
        <v>49</v>
      </c>
      <c r="B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8"/>
  <sheetViews>
    <sheetView topLeftCell="A34" zoomScale="85" zoomScaleNormal="85" workbookViewId="0">
      <selection activeCell="B60" sqref="B60"/>
    </sheetView>
  </sheetViews>
  <sheetFormatPr defaultRowHeight="15" x14ac:dyDescent="0.25"/>
  <cols>
    <col min="1" max="1" width="24.7109375" customWidth="1"/>
    <col min="2" max="2" width="15" customWidth="1"/>
    <col min="45" max="45" width="31.5703125" customWidth="1"/>
  </cols>
  <sheetData>
    <row r="1" spans="1:50" x14ac:dyDescent="0.25">
      <c r="A1" t="s">
        <v>53</v>
      </c>
    </row>
    <row r="2" spans="1:50" x14ac:dyDescent="0.25">
      <c r="A2" t="s">
        <v>54</v>
      </c>
      <c r="B2" s="4" t="s">
        <v>57</v>
      </c>
    </row>
    <row r="3" spans="1:50" x14ac:dyDescent="0.25">
      <c r="H3" t="s">
        <v>175</v>
      </c>
      <c r="AT3" t="s">
        <v>71</v>
      </c>
    </row>
    <row r="4" spans="1:50" x14ac:dyDescent="0.25">
      <c r="A4" t="s">
        <v>63</v>
      </c>
      <c r="H4" s="1" t="s">
        <v>172</v>
      </c>
      <c r="AS4" t="s">
        <v>67</v>
      </c>
      <c r="AT4" s="13" t="s">
        <v>72</v>
      </c>
      <c r="AU4" s="11" t="s">
        <v>73</v>
      </c>
      <c r="AV4" s="14" t="s">
        <v>74</v>
      </c>
      <c r="AW4" s="12" t="s">
        <v>75</v>
      </c>
      <c r="AX4" s="10" t="s">
        <v>76</v>
      </c>
    </row>
    <row r="5" spans="1:50" ht="25.5" customHeight="1" x14ac:dyDescent="0.25">
      <c r="A5" t="s">
        <v>56</v>
      </c>
      <c r="B5" t="s">
        <v>64</v>
      </c>
      <c r="C5" t="s">
        <v>57</v>
      </c>
      <c r="D5" t="s">
        <v>58</v>
      </c>
      <c r="E5" t="s">
        <v>55</v>
      </c>
      <c r="F5" t="s">
        <v>174</v>
      </c>
      <c r="H5" s="14" t="s">
        <v>58</v>
      </c>
      <c r="I5" s="13" t="s">
        <v>55</v>
      </c>
      <c r="J5" s="13" t="s">
        <v>173</v>
      </c>
      <c r="AR5" t="s">
        <v>59</v>
      </c>
      <c r="AS5" t="s">
        <v>77</v>
      </c>
      <c r="AT5" s="13" t="s">
        <v>78</v>
      </c>
      <c r="AU5" s="11" t="s">
        <v>79</v>
      </c>
      <c r="AV5" s="14" t="s">
        <v>80</v>
      </c>
      <c r="AW5" s="12" t="s">
        <v>81</v>
      </c>
      <c r="AX5" s="10" t="s">
        <v>82</v>
      </c>
    </row>
    <row r="6" spans="1:50" x14ac:dyDescent="0.25">
      <c r="A6" t="s">
        <v>59</v>
      </c>
      <c r="B6" s="9">
        <f>1+ INDEX($C6:$F6,MATCH($B$2,$C$5:$F$5,0))</f>
        <v>1</v>
      </c>
      <c r="C6" s="6">
        <v>0</v>
      </c>
      <c r="D6" s="5" t="str">
        <f>H6</f>
        <v>2.8%</v>
      </c>
      <c r="E6" s="5" t="str">
        <f t="shared" ref="E6:F6" si="0">I6</f>
        <v>8.9%</v>
      </c>
      <c r="F6" s="5" t="str">
        <f t="shared" si="0"/>
        <v>15.1%</v>
      </c>
      <c r="H6" s="14" t="str">
        <f>AU5</f>
        <v>2.8%</v>
      </c>
      <c r="I6" s="13" t="str">
        <f>AW5</f>
        <v>8.9%</v>
      </c>
      <c r="J6" s="13" t="str">
        <f>AX5</f>
        <v>15.1%</v>
      </c>
      <c r="AS6" t="s">
        <v>68</v>
      </c>
      <c r="AT6" s="13" t="s">
        <v>83</v>
      </c>
      <c r="AU6" s="11" t="s">
        <v>84</v>
      </c>
      <c r="AV6" s="14" t="s">
        <v>85</v>
      </c>
      <c r="AW6" s="12" t="s">
        <v>86</v>
      </c>
      <c r="AX6" s="10" t="s">
        <v>87</v>
      </c>
    </row>
    <row r="7" spans="1:50" x14ac:dyDescent="0.25">
      <c r="A7" t="s">
        <v>60</v>
      </c>
      <c r="B7" s="9">
        <f>1+ INDEX($C7:$F7,MATCH($B$2,$C$5:$F$5,0))</f>
        <v>1</v>
      </c>
      <c r="C7" s="6">
        <v>0</v>
      </c>
      <c r="D7" s="5" t="str">
        <f t="shared" ref="D7:D9" si="1">H7</f>
        <v>4.4%</v>
      </c>
      <c r="E7" s="5" t="str">
        <f t="shared" ref="E7:E9" si="2">I7</f>
        <v>11.4%</v>
      </c>
      <c r="F7" s="5" t="str">
        <f t="shared" ref="F7:F9" si="3">J7</f>
        <v>22.0%</v>
      </c>
      <c r="H7" s="14" t="str">
        <f>AU8</f>
        <v>4.4%</v>
      </c>
      <c r="I7" s="13" t="str">
        <f>AW8</f>
        <v>11.4%</v>
      </c>
      <c r="J7" s="13" t="str">
        <f>AX8</f>
        <v>22.0%</v>
      </c>
      <c r="AS7" t="s">
        <v>69</v>
      </c>
      <c r="AT7" s="13" t="s">
        <v>88</v>
      </c>
      <c r="AU7" s="11" t="s">
        <v>89</v>
      </c>
      <c r="AV7" s="14" t="s">
        <v>85</v>
      </c>
      <c r="AW7" s="12" t="s">
        <v>90</v>
      </c>
      <c r="AX7" s="10" t="s">
        <v>91</v>
      </c>
    </row>
    <row r="8" spans="1:50" x14ac:dyDescent="0.25">
      <c r="A8" t="s">
        <v>61</v>
      </c>
      <c r="B8" s="9">
        <f>1+ INDEX($C8:$F8,MATCH($B$2,$C$5:$F$5,0))</f>
        <v>1</v>
      </c>
      <c r="C8" s="6">
        <v>0</v>
      </c>
      <c r="D8" s="5" t="str">
        <f t="shared" si="1"/>
        <v>4.5%</v>
      </c>
      <c r="E8" s="5" t="str">
        <f t="shared" si="2"/>
        <v>13.0%</v>
      </c>
      <c r="F8" s="5" t="str">
        <f t="shared" si="3"/>
        <v>19.6%</v>
      </c>
      <c r="H8" s="14" t="str">
        <f>AU12</f>
        <v>4.5%</v>
      </c>
      <c r="I8" s="13" t="str">
        <f>AW12</f>
        <v>13.0%</v>
      </c>
      <c r="J8" s="13" t="str">
        <f>AX12</f>
        <v>19.6%</v>
      </c>
      <c r="AR8" t="s">
        <v>60</v>
      </c>
      <c r="AS8" t="s">
        <v>92</v>
      </c>
      <c r="AT8" s="13" t="s">
        <v>93</v>
      </c>
      <c r="AU8" s="11" t="s">
        <v>94</v>
      </c>
      <c r="AV8" s="14" t="s">
        <v>95</v>
      </c>
      <c r="AW8" s="12" t="s">
        <v>96</v>
      </c>
      <c r="AX8" s="10" t="s">
        <v>97</v>
      </c>
    </row>
    <row r="9" spans="1:50" x14ac:dyDescent="0.25">
      <c r="A9" t="s">
        <v>62</v>
      </c>
      <c r="B9" s="9">
        <f>1+ INDEX($C9:$F9,MATCH($B$2,$C$5:$F$5,0))</f>
        <v>1</v>
      </c>
      <c r="C9" s="6">
        <v>0</v>
      </c>
      <c r="D9" s="5" t="str">
        <f t="shared" si="1"/>
        <v>3.8%</v>
      </c>
      <c r="E9" s="5" t="str">
        <f t="shared" si="2"/>
        <v>6.7%</v>
      </c>
      <c r="F9" s="5" t="str">
        <f t="shared" si="3"/>
        <v>10.4%</v>
      </c>
      <c r="H9" s="14" t="str">
        <f>AU18</f>
        <v>3.8%</v>
      </c>
      <c r="I9" s="13" t="str">
        <f>AW18</f>
        <v>6.7%</v>
      </c>
      <c r="J9" s="13" t="str">
        <f>AX18</f>
        <v>10.4%</v>
      </c>
      <c r="AS9" t="s">
        <v>98</v>
      </c>
      <c r="AT9" s="13" t="s">
        <v>99</v>
      </c>
      <c r="AU9" s="11" t="s">
        <v>80</v>
      </c>
      <c r="AV9" s="14" t="s">
        <v>100</v>
      </c>
      <c r="AW9" s="12" t="s">
        <v>101</v>
      </c>
      <c r="AX9" s="10" t="s">
        <v>102</v>
      </c>
    </row>
    <row r="10" spans="1:50" x14ac:dyDescent="0.25">
      <c r="AS10" t="s">
        <v>70</v>
      </c>
      <c r="AT10" s="13" t="s">
        <v>103</v>
      </c>
      <c r="AU10" s="11" t="s">
        <v>104</v>
      </c>
      <c r="AV10" s="14" t="s">
        <v>105</v>
      </c>
      <c r="AW10" s="12" t="s">
        <v>100</v>
      </c>
      <c r="AX10" s="10" t="s">
        <v>106</v>
      </c>
    </row>
    <row r="11" spans="1:50" x14ac:dyDescent="0.25">
      <c r="AS11" t="s">
        <v>107</v>
      </c>
      <c r="AT11" s="13" t="s">
        <v>108</v>
      </c>
      <c r="AU11" s="11" t="s">
        <v>109</v>
      </c>
      <c r="AV11" s="14" t="s">
        <v>110</v>
      </c>
      <c r="AW11" s="12" t="s">
        <v>111</v>
      </c>
      <c r="AX11" s="10" t="s">
        <v>112</v>
      </c>
    </row>
    <row r="12" spans="1:50" x14ac:dyDescent="0.25">
      <c r="AR12" t="s">
        <v>61</v>
      </c>
      <c r="AS12" t="s">
        <v>113</v>
      </c>
      <c r="AT12" s="13" t="s">
        <v>114</v>
      </c>
      <c r="AU12" s="11" t="s">
        <v>115</v>
      </c>
      <c r="AV12" s="14" t="s">
        <v>85</v>
      </c>
      <c r="AW12" s="12" t="s">
        <v>116</v>
      </c>
      <c r="AX12" s="10" t="s">
        <v>117</v>
      </c>
    </row>
    <row r="13" spans="1:50" x14ac:dyDescent="0.25">
      <c r="AS13" t="s">
        <v>118</v>
      </c>
      <c r="AT13" s="13" t="s">
        <v>119</v>
      </c>
      <c r="AU13" s="11" t="s">
        <v>120</v>
      </c>
      <c r="AV13" s="14" t="s">
        <v>121</v>
      </c>
      <c r="AW13" s="12" t="s">
        <v>122</v>
      </c>
      <c r="AX13" s="10" t="s">
        <v>123</v>
      </c>
    </row>
    <row r="14" spans="1:50" x14ac:dyDescent="0.25">
      <c r="AS14" t="s">
        <v>124</v>
      </c>
      <c r="AT14" s="13" t="s">
        <v>125</v>
      </c>
      <c r="AU14" s="11" t="s">
        <v>126</v>
      </c>
      <c r="AV14" s="14" t="s">
        <v>127</v>
      </c>
      <c r="AW14" s="12" t="s">
        <v>128</v>
      </c>
      <c r="AX14" s="10" t="s">
        <v>129</v>
      </c>
    </row>
    <row r="15" spans="1:50" x14ac:dyDescent="0.25">
      <c r="A15" s="1" t="s">
        <v>52</v>
      </c>
      <c r="B15" s="1" t="s">
        <v>51</v>
      </c>
      <c r="C15" s="1" t="s">
        <v>50</v>
      </c>
      <c r="F15" s="1">
        <v>2006</v>
      </c>
      <c r="G15" s="1">
        <v>2007</v>
      </c>
      <c r="H15" s="1">
        <v>2008</v>
      </c>
      <c r="I15" s="1">
        <v>2009</v>
      </c>
      <c r="J15" s="1">
        <v>2010</v>
      </c>
      <c r="K15" s="1">
        <v>2011</v>
      </c>
      <c r="L15" s="1">
        <v>2012</v>
      </c>
      <c r="M15" s="1">
        <v>2013</v>
      </c>
      <c r="N15" s="1">
        <v>2014</v>
      </c>
      <c r="O15" s="1">
        <v>2015</v>
      </c>
      <c r="P15" s="1">
        <v>2016</v>
      </c>
      <c r="Q15" s="1">
        <v>2017</v>
      </c>
      <c r="R15" s="1">
        <v>2018</v>
      </c>
      <c r="S15" s="1">
        <v>2019</v>
      </c>
      <c r="T15" s="1">
        <v>2020</v>
      </c>
      <c r="U15" s="1">
        <v>2021</v>
      </c>
      <c r="V15" s="1">
        <v>2022</v>
      </c>
      <c r="W15" s="1">
        <v>2023</v>
      </c>
      <c r="X15" s="1">
        <v>2024</v>
      </c>
      <c r="Y15" s="1">
        <v>2025</v>
      </c>
      <c r="Z15" s="1">
        <v>2026</v>
      </c>
      <c r="AA15" s="1">
        <v>2027</v>
      </c>
      <c r="AB15" s="1">
        <v>2028</v>
      </c>
      <c r="AC15" s="1">
        <v>2029</v>
      </c>
      <c r="AD15" s="1">
        <v>2030</v>
      </c>
      <c r="AE15" s="1">
        <v>2031</v>
      </c>
      <c r="AF15" s="1">
        <v>2032</v>
      </c>
      <c r="AG15" s="1">
        <v>2033</v>
      </c>
      <c r="AH15" s="1">
        <v>2034</v>
      </c>
      <c r="AI15" s="1">
        <v>2035</v>
      </c>
      <c r="AJ15" s="1">
        <v>2036</v>
      </c>
      <c r="AK15" s="1">
        <v>2037</v>
      </c>
      <c r="AL15" s="1">
        <v>2038</v>
      </c>
      <c r="AM15" s="1">
        <v>2039</v>
      </c>
      <c r="AN15" s="1">
        <v>2040</v>
      </c>
      <c r="AO15" s="1">
        <v>2045</v>
      </c>
      <c r="AP15" s="1">
        <v>2050</v>
      </c>
      <c r="AS15" t="s">
        <v>130</v>
      </c>
      <c r="AT15" s="13" t="s">
        <v>131</v>
      </c>
      <c r="AU15" s="11" t="s">
        <v>132</v>
      </c>
      <c r="AV15" s="14" t="s">
        <v>133</v>
      </c>
      <c r="AW15" s="12" t="s">
        <v>100</v>
      </c>
      <c r="AX15" s="10" t="s">
        <v>134</v>
      </c>
    </row>
    <row r="16" spans="1:50" x14ac:dyDescent="0.25">
      <c r="A16" s="1" t="s">
        <v>14</v>
      </c>
      <c r="B16" s="1" t="s">
        <v>39</v>
      </c>
      <c r="C16" t="str">
        <f>$C$5</f>
        <v>BAU</v>
      </c>
      <c r="F16" s="7">
        <v>12</v>
      </c>
      <c r="G16" s="7">
        <v>12.25</v>
      </c>
      <c r="H16" s="7">
        <v>12.5</v>
      </c>
      <c r="I16" s="7">
        <v>12.75</v>
      </c>
      <c r="J16" s="7">
        <v>13</v>
      </c>
      <c r="K16" s="7">
        <v>15</v>
      </c>
      <c r="L16" s="7">
        <v>17</v>
      </c>
      <c r="M16" s="7">
        <v>20</v>
      </c>
      <c r="N16" s="7">
        <v>22</v>
      </c>
      <c r="O16" s="7">
        <v>25</v>
      </c>
      <c r="P16" s="7">
        <v>28.06</v>
      </c>
      <c r="Q16" s="7">
        <v>31.12</v>
      </c>
      <c r="R16" s="7">
        <v>34.18</v>
      </c>
      <c r="S16" s="7">
        <v>37.24</v>
      </c>
      <c r="T16" s="7">
        <v>40.299999999999997</v>
      </c>
      <c r="U16" s="7">
        <v>40.36</v>
      </c>
      <c r="V16" s="7">
        <v>40.42</v>
      </c>
      <c r="W16" s="7">
        <v>40.479999999999997</v>
      </c>
      <c r="X16" s="7">
        <v>40.54</v>
      </c>
      <c r="Y16" s="7">
        <v>40.6</v>
      </c>
      <c r="Z16" s="7">
        <v>41.2</v>
      </c>
      <c r="AA16" s="7">
        <v>41.8</v>
      </c>
      <c r="AB16" s="7">
        <v>42.4</v>
      </c>
      <c r="AC16" s="7">
        <v>43</v>
      </c>
      <c r="AD16" s="7">
        <v>43.6</v>
      </c>
      <c r="AE16" s="7">
        <v>43.84</v>
      </c>
      <c r="AF16" s="7">
        <v>44.08</v>
      </c>
      <c r="AG16" s="7">
        <v>44.32</v>
      </c>
      <c r="AH16" s="7">
        <v>44.56</v>
      </c>
      <c r="AI16" s="7">
        <v>44.8</v>
      </c>
      <c r="AJ16" s="7">
        <v>45.13</v>
      </c>
      <c r="AK16" s="7">
        <v>45.46</v>
      </c>
      <c r="AL16" s="7">
        <v>45.79</v>
      </c>
      <c r="AM16" s="7">
        <v>46.12</v>
      </c>
      <c r="AN16" s="7">
        <v>46.4</v>
      </c>
      <c r="AO16" s="7">
        <v>46.8</v>
      </c>
      <c r="AP16" s="7">
        <v>47</v>
      </c>
      <c r="AS16" t="s">
        <v>135</v>
      </c>
      <c r="AT16" s="13" t="s">
        <v>136</v>
      </c>
      <c r="AU16" s="11" t="s">
        <v>137</v>
      </c>
      <c r="AV16" s="14" t="s">
        <v>89</v>
      </c>
      <c r="AW16" s="12" t="s">
        <v>138</v>
      </c>
      <c r="AX16" s="10" t="s">
        <v>139</v>
      </c>
    </row>
    <row r="17" spans="1:50" x14ac:dyDescent="0.25">
      <c r="A17" s="1" t="s">
        <v>16</v>
      </c>
      <c r="B17" s="1" t="s">
        <v>39</v>
      </c>
      <c r="C17" t="str">
        <f t="shared" ref="C17:C19" si="4">$C$5</f>
        <v>BAU</v>
      </c>
      <c r="F17" s="7">
        <v>230</v>
      </c>
      <c r="G17" s="7">
        <v>236.25</v>
      </c>
      <c r="H17" s="7">
        <v>242.5</v>
      </c>
      <c r="I17" s="7">
        <v>248.75</v>
      </c>
      <c r="J17" s="7">
        <v>255</v>
      </c>
      <c r="K17" s="7">
        <v>265.60000000000002</v>
      </c>
      <c r="L17" s="7">
        <v>276.2</v>
      </c>
      <c r="M17" s="7">
        <v>286.8</v>
      </c>
      <c r="N17" s="7">
        <v>297.39999999999998</v>
      </c>
      <c r="O17" s="7">
        <v>308</v>
      </c>
      <c r="P17" s="7">
        <v>318.48399999999998</v>
      </c>
      <c r="Q17" s="7">
        <v>328.96800000000002</v>
      </c>
      <c r="R17" s="7">
        <v>339.452</v>
      </c>
      <c r="S17" s="7">
        <v>349.93599999999998</v>
      </c>
      <c r="T17" s="7">
        <v>360.42</v>
      </c>
      <c r="U17" s="7">
        <v>360.98200000000003</v>
      </c>
      <c r="V17" s="7">
        <v>361.54399999999998</v>
      </c>
      <c r="W17" s="7">
        <v>362.10599999999999</v>
      </c>
      <c r="X17" s="7">
        <v>362.66800000000001</v>
      </c>
      <c r="Y17" s="7">
        <v>363.23</v>
      </c>
      <c r="Z17" s="7">
        <v>379.80799999999999</v>
      </c>
      <c r="AA17" s="7">
        <v>396.38600000000002</v>
      </c>
      <c r="AB17" s="7">
        <v>412.964</v>
      </c>
      <c r="AC17" s="7">
        <v>429.54199999999997</v>
      </c>
      <c r="AD17" s="7">
        <v>446.12</v>
      </c>
      <c r="AE17" s="7">
        <v>446.71199999999999</v>
      </c>
      <c r="AF17" s="7">
        <v>447.30399999999997</v>
      </c>
      <c r="AG17" s="7">
        <v>447.89600000000002</v>
      </c>
      <c r="AH17" s="7">
        <v>448.488</v>
      </c>
      <c r="AI17" s="7">
        <v>449.08</v>
      </c>
      <c r="AJ17" s="7">
        <v>449.68599999999998</v>
      </c>
      <c r="AK17" s="7">
        <v>450.29199999999997</v>
      </c>
      <c r="AL17" s="7">
        <v>450.89800000000002</v>
      </c>
      <c r="AM17" s="7">
        <v>451.50400000000002</v>
      </c>
      <c r="AN17" s="7">
        <v>452.11</v>
      </c>
      <c r="AO17" s="7">
        <v>455.22</v>
      </c>
      <c r="AP17" s="7">
        <v>458.4</v>
      </c>
      <c r="AS17" t="s">
        <v>140</v>
      </c>
      <c r="AT17" s="13" t="s">
        <v>141</v>
      </c>
      <c r="AU17" s="11" t="s">
        <v>142</v>
      </c>
      <c r="AV17" s="14" t="s">
        <v>143</v>
      </c>
      <c r="AW17" s="12" t="s">
        <v>144</v>
      </c>
      <c r="AX17" s="10" t="s">
        <v>145</v>
      </c>
    </row>
    <row r="18" spans="1:50" x14ac:dyDescent="0.25">
      <c r="A18" s="1" t="s">
        <v>18</v>
      </c>
      <c r="B18" s="1" t="s">
        <v>39</v>
      </c>
      <c r="C18" t="str">
        <f t="shared" si="4"/>
        <v>BAU</v>
      </c>
      <c r="F18" s="7">
        <v>2665.08</v>
      </c>
      <c r="G18" s="7">
        <v>2678.26</v>
      </c>
      <c r="H18" s="7">
        <v>2691.44</v>
      </c>
      <c r="I18" s="7">
        <v>2704.62</v>
      </c>
      <c r="J18" s="7">
        <v>2717.8</v>
      </c>
      <c r="K18" s="7">
        <v>2730.98</v>
      </c>
      <c r="L18" s="7">
        <v>2744.16</v>
      </c>
      <c r="M18" s="7">
        <v>2757.34</v>
      </c>
      <c r="N18" s="7">
        <v>2770.52</v>
      </c>
      <c r="O18" s="7">
        <v>2783.7</v>
      </c>
      <c r="P18" s="7">
        <v>2796.88</v>
      </c>
      <c r="Q18" s="7">
        <v>2810.06</v>
      </c>
      <c r="R18" s="7">
        <v>2823.24</v>
      </c>
      <c r="S18" s="7">
        <v>2836.42</v>
      </c>
      <c r="T18" s="7">
        <v>2849.6</v>
      </c>
      <c r="U18" s="7">
        <v>2862.78</v>
      </c>
      <c r="V18" s="7">
        <v>2875.96</v>
      </c>
      <c r="W18" s="7">
        <v>2889.14</v>
      </c>
      <c r="X18" s="7">
        <v>2902.32</v>
      </c>
      <c r="Y18" s="7">
        <v>2915.5</v>
      </c>
      <c r="Z18" s="7">
        <v>2928.68</v>
      </c>
      <c r="AA18" s="7">
        <v>2941.86</v>
      </c>
      <c r="AB18" s="7">
        <v>2955.04</v>
      </c>
      <c r="AC18" s="7">
        <v>2968.22</v>
      </c>
      <c r="AD18" s="7">
        <v>2981.4</v>
      </c>
      <c r="AE18" s="7">
        <v>2994.58</v>
      </c>
      <c r="AF18" s="7">
        <v>3007.76</v>
      </c>
      <c r="AG18" s="7">
        <v>3020.94</v>
      </c>
      <c r="AH18" s="7">
        <v>3034.12</v>
      </c>
      <c r="AI18" s="7">
        <v>3047.3</v>
      </c>
      <c r="AJ18" s="7">
        <v>3060.48</v>
      </c>
      <c r="AK18" s="7">
        <v>3073.66</v>
      </c>
      <c r="AL18" s="7">
        <v>3086.84</v>
      </c>
      <c r="AM18" s="7">
        <v>3100.02</v>
      </c>
      <c r="AN18" s="7">
        <v>3113.2</v>
      </c>
      <c r="AO18" s="7">
        <v>3179.1</v>
      </c>
      <c r="AP18" s="7">
        <v>3245</v>
      </c>
      <c r="AR18" t="s">
        <v>62</v>
      </c>
      <c r="AS18" t="s">
        <v>146</v>
      </c>
      <c r="AT18" s="13" t="s">
        <v>147</v>
      </c>
      <c r="AU18" s="11" t="s">
        <v>148</v>
      </c>
      <c r="AV18" s="14" t="s">
        <v>149</v>
      </c>
      <c r="AW18" s="12" t="s">
        <v>150</v>
      </c>
      <c r="AX18" s="10" t="s">
        <v>151</v>
      </c>
    </row>
    <row r="19" spans="1:50" x14ac:dyDescent="0.25">
      <c r="A19" s="1" t="s">
        <v>20</v>
      </c>
      <c r="B19" s="1" t="s">
        <v>39</v>
      </c>
      <c r="C19" t="str">
        <f t="shared" si="4"/>
        <v>BAU</v>
      </c>
      <c r="F19" s="8">
        <v>3467.2275</v>
      </c>
      <c r="G19" s="8">
        <v>3496.0877</v>
      </c>
      <c r="H19" s="8">
        <v>3524.9479000000001</v>
      </c>
      <c r="I19" s="8">
        <v>3553.8081999999999</v>
      </c>
      <c r="J19" s="8">
        <v>3750</v>
      </c>
      <c r="K19" s="8" t="s">
        <v>38</v>
      </c>
      <c r="L19" s="8" t="s">
        <v>38</v>
      </c>
      <c r="M19" s="8" t="s">
        <v>38</v>
      </c>
      <c r="N19" s="8" t="s">
        <v>38</v>
      </c>
      <c r="O19" s="8">
        <v>3900</v>
      </c>
      <c r="P19" s="8" t="s">
        <v>38</v>
      </c>
      <c r="Q19" s="8">
        <v>4000</v>
      </c>
      <c r="R19" s="8" t="s">
        <v>38</v>
      </c>
      <c r="S19" s="8" t="s">
        <v>38</v>
      </c>
      <c r="T19" s="8" t="s">
        <v>38</v>
      </c>
      <c r="U19" s="8" t="s">
        <v>38</v>
      </c>
      <c r="V19" s="8" t="s">
        <v>38</v>
      </c>
      <c r="W19" s="8" t="s">
        <v>38</v>
      </c>
      <c r="X19" s="8" t="s">
        <v>38</v>
      </c>
      <c r="Y19" s="8">
        <v>4100</v>
      </c>
      <c r="Z19" s="8" t="s">
        <v>38</v>
      </c>
      <c r="AA19" s="8" t="s">
        <v>38</v>
      </c>
      <c r="AB19" s="8" t="s">
        <v>38</v>
      </c>
      <c r="AC19" s="8" t="s">
        <v>38</v>
      </c>
      <c r="AD19" s="8" t="s">
        <v>38</v>
      </c>
      <c r="AE19" s="8" t="s">
        <v>38</v>
      </c>
      <c r="AF19" s="8" t="s">
        <v>38</v>
      </c>
      <c r="AG19" s="8" t="s">
        <v>38</v>
      </c>
      <c r="AH19" s="8" t="s">
        <v>38</v>
      </c>
      <c r="AI19" s="8" t="s">
        <v>38</v>
      </c>
      <c r="AJ19" s="8" t="s">
        <v>38</v>
      </c>
      <c r="AK19" s="8" t="s">
        <v>38</v>
      </c>
      <c r="AL19" s="8" t="s">
        <v>38</v>
      </c>
      <c r="AM19" s="8" t="s">
        <v>38</v>
      </c>
      <c r="AN19" s="8" t="s">
        <v>38</v>
      </c>
      <c r="AO19" s="8" t="s">
        <v>38</v>
      </c>
      <c r="AP19" s="8">
        <v>4200</v>
      </c>
      <c r="AS19" t="s">
        <v>152</v>
      </c>
      <c r="AT19" s="13" t="s">
        <v>153</v>
      </c>
      <c r="AU19" s="11" t="s">
        <v>154</v>
      </c>
      <c r="AV19" s="14" t="s">
        <v>89</v>
      </c>
      <c r="AW19" s="12" t="s">
        <v>155</v>
      </c>
      <c r="AX19" s="10" t="s">
        <v>117</v>
      </c>
    </row>
    <row r="20" spans="1:50" x14ac:dyDescent="0.25">
      <c r="A20" s="1"/>
      <c r="B20" s="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T20" s="13"/>
      <c r="AU20" s="11"/>
      <c r="AV20" s="14"/>
      <c r="AW20" s="12"/>
      <c r="AX20" s="10"/>
    </row>
    <row r="21" spans="1:50" x14ac:dyDescent="0.25">
      <c r="A21" s="22" t="s">
        <v>176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S21" t="s">
        <v>156</v>
      </c>
      <c r="AT21" s="13" t="s">
        <v>109</v>
      </c>
      <c r="AU21" s="11" t="s">
        <v>157</v>
      </c>
      <c r="AV21" s="14" t="s">
        <v>158</v>
      </c>
      <c r="AW21" s="12" t="s">
        <v>138</v>
      </c>
      <c r="AX21" s="10" t="s">
        <v>145</v>
      </c>
    </row>
    <row r="22" spans="1:50" x14ac:dyDescent="0.25">
      <c r="A22" s="20" t="s">
        <v>14</v>
      </c>
      <c r="B22" s="20" t="s">
        <v>39</v>
      </c>
      <c r="C22" s="20" t="str">
        <f>$B$2</f>
        <v>BAU</v>
      </c>
      <c r="D22" s="20"/>
      <c r="E22" s="20"/>
      <c r="F22" s="20">
        <f t="shared" ref="F22:AC25" si="5">F16</f>
        <v>12</v>
      </c>
      <c r="G22" s="20">
        <f t="shared" si="5"/>
        <v>12.25</v>
      </c>
      <c r="H22" s="20">
        <f t="shared" si="5"/>
        <v>12.5</v>
      </c>
      <c r="I22" s="20">
        <f t="shared" si="5"/>
        <v>12.75</v>
      </c>
      <c r="J22" s="20">
        <f t="shared" si="5"/>
        <v>13</v>
      </c>
      <c r="K22" s="20">
        <f t="shared" si="5"/>
        <v>15</v>
      </c>
      <c r="L22" s="20">
        <f t="shared" si="5"/>
        <v>17</v>
      </c>
      <c r="M22" s="20">
        <f t="shared" si="5"/>
        <v>20</v>
      </c>
      <c r="N22" s="20">
        <f t="shared" si="5"/>
        <v>22</v>
      </c>
      <c r="O22" s="20">
        <f t="shared" si="5"/>
        <v>25</v>
      </c>
      <c r="P22" s="20">
        <f t="shared" si="5"/>
        <v>28.06</v>
      </c>
      <c r="Q22" s="20">
        <f t="shared" si="5"/>
        <v>31.12</v>
      </c>
      <c r="R22" s="20">
        <f t="shared" si="5"/>
        <v>34.18</v>
      </c>
      <c r="S22" s="20">
        <f t="shared" si="5"/>
        <v>37.24</v>
      </c>
      <c r="T22" s="20">
        <f t="shared" si="5"/>
        <v>40.299999999999997</v>
      </c>
      <c r="U22" s="20">
        <f t="shared" si="5"/>
        <v>40.36</v>
      </c>
      <c r="V22" s="20">
        <f t="shared" si="5"/>
        <v>40.42</v>
      </c>
      <c r="W22" s="20">
        <f t="shared" si="5"/>
        <v>40.479999999999997</v>
      </c>
      <c r="X22" s="20">
        <f t="shared" si="5"/>
        <v>40.54</v>
      </c>
      <c r="Y22" s="20">
        <f t="shared" si="5"/>
        <v>40.6</v>
      </c>
      <c r="Z22" s="20">
        <f t="shared" si="5"/>
        <v>41.2</v>
      </c>
      <c r="AA22" s="20">
        <f t="shared" si="5"/>
        <v>41.8</v>
      </c>
      <c r="AB22" s="20">
        <f t="shared" si="5"/>
        <v>42.4</v>
      </c>
      <c r="AC22" s="20">
        <f t="shared" si="5"/>
        <v>43</v>
      </c>
      <c r="AD22" s="20">
        <f>AD16</f>
        <v>43.6</v>
      </c>
      <c r="AE22" s="21" t="s">
        <v>38</v>
      </c>
      <c r="AF22" s="21" t="s">
        <v>38</v>
      </c>
      <c r="AG22" s="21" t="s">
        <v>38</v>
      </c>
      <c r="AH22" s="21" t="s">
        <v>38</v>
      </c>
      <c r="AI22" s="21" t="s">
        <v>38</v>
      </c>
      <c r="AJ22" s="21" t="s">
        <v>38</v>
      </c>
      <c r="AK22" s="21" t="s">
        <v>38</v>
      </c>
      <c r="AL22" s="21" t="s">
        <v>38</v>
      </c>
      <c r="AM22" s="21" t="s">
        <v>38</v>
      </c>
      <c r="AN22" s="21" t="s">
        <v>38</v>
      </c>
      <c r="AO22" s="21" t="s">
        <v>38</v>
      </c>
      <c r="AP22" s="20">
        <f>AP16*B6</f>
        <v>47</v>
      </c>
      <c r="AQ22" s="2"/>
      <c r="AR22" s="2"/>
      <c r="AS22" s="2" t="s">
        <v>159</v>
      </c>
      <c r="AT22" s="13" t="s">
        <v>160</v>
      </c>
      <c r="AU22" s="11" t="s">
        <v>161</v>
      </c>
      <c r="AV22" s="14" t="s">
        <v>162</v>
      </c>
      <c r="AW22" s="12" t="s">
        <v>127</v>
      </c>
      <c r="AX22" s="10" t="s">
        <v>100</v>
      </c>
    </row>
    <row r="23" spans="1:50" x14ac:dyDescent="0.25">
      <c r="A23" s="20" t="s">
        <v>16</v>
      </c>
      <c r="B23" s="20" t="s">
        <v>39</v>
      </c>
      <c r="C23" s="20" t="str">
        <f t="shared" ref="C23:C25" si="6">$B$2</f>
        <v>BAU</v>
      </c>
      <c r="D23" s="20"/>
      <c r="E23" s="20"/>
      <c r="F23" s="20">
        <f t="shared" si="5"/>
        <v>230</v>
      </c>
      <c r="G23" s="20">
        <f t="shared" si="5"/>
        <v>236.25</v>
      </c>
      <c r="H23" s="20">
        <f t="shared" si="5"/>
        <v>242.5</v>
      </c>
      <c r="I23" s="20">
        <f t="shared" si="5"/>
        <v>248.75</v>
      </c>
      <c r="J23" s="20">
        <f t="shared" si="5"/>
        <v>255</v>
      </c>
      <c r="K23" s="20">
        <f t="shared" si="5"/>
        <v>265.60000000000002</v>
      </c>
      <c r="L23" s="20">
        <f t="shared" si="5"/>
        <v>276.2</v>
      </c>
      <c r="M23" s="20">
        <f t="shared" si="5"/>
        <v>286.8</v>
      </c>
      <c r="N23" s="20">
        <f t="shared" si="5"/>
        <v>297.39999999999998</v>
      </c>
      <c r="O23" s="20">
        <f t="shared" si="5"/>
        <v>308</v>
      </c>
      <c r="P23" s="20">
        <f t="shared" si="5"/>
        <v>318.48399999999998</v>
      </c>
      <c r="Q23" s="20">
        <f t="shared" si="5"/>
        <v>328.96800000000002</v>
      </c>
      <c r="R23" s="20">
        <f t="shared" si="5"/>
        <v>339.452</v>
      </c>
      <c r="S23" s="20">
        <f t="shared" si="5"/>
        <v>349.93599999999998</v>
      </c>
      <c r="T23" s="20">
        <f t="shared" si="5"/>
        <v>360.42</v>
      </c>
      <c r="U23" s="20">
        <f t="shared" si="5"/>
        <v>360.98200000000003</v>
      </c>
      <c r="V23" s="20">
        <f t="shared" si="5"/>
        <v>361.54399999999998</v>
      </c>
      <c r="W23" s="20">
        <f t="shared" si="5"/>
        <v>362.10599999999999</v>
      </c>
      <c r="X23" s="20">
        <f t="shared" si="5"/>
        <v>362.66800000000001</v>
      </c>
      <c r="Y23" s="20">
        <f t="shared" si="5"/>
        <v>363.23</v>
      </c>
      <c r="Z23" s="20">
        <f t="shared" si="5"/>
        <v>379.80799999999999</v>
      </c>
      <c r="AA23" s="20">
        <f t="shared" si="5"/>
        <v>396.38600000000002</v>
      </c>
      <c r="AB23" s="20">
        <f t="shared" si="5"/>
        <v>412.964</v>
      </c>
      <c r="AC23" s="20">
        <f t="shared" si="5"/>
        <v>429.54199999999997</v>
      </c>
      <c r="AD23" s="20">
        <f t="shared" ref="AD23:AD25" si="7">AD17</f>
        <v>446.12</v>
      </c>
      <c r="AE23" s="21" t="s">
        <v>38</v>
      </c>
      <c r="AF23" s="21" t="s">
        <v>38</v>
      </c>
      <c r="AG23" s="21" t="s">
        <v>38</v>
      </c>
      <c r="AH23" s="21" t="s">
        <v>38</v>
      </c>
      <c r="AI23" s="21" t="s">
        <v>38</v>
      </c>
      <c r="AJ23" s="21" t="s">
        <v>38</v>
      </c>
      <c r="AK23" s="21" t="s">
        <v>38</v>
      </c>
      <c r="AL23" s="21" t="s">
        <v>38</v>
      </c>
      <c r="AM23" s="21" t="s">
        <v>38</v>
      </c>
      <c r="AN23" s="21" t="s">
        <v>38</v>
      </c>
      <c r="AO23" s="21" t="s">
        <v>38</v>
      </c>
      <c r="AP23" s="20">
        <f t="shared" ref="AP23:AP25" si="8">AP17*B7</f>
        <v>458.4</v>
      </c>
      <c r="AS23" t="s">
        <v>163</v>
      </c>
      <c r="AT23" s="13" t="s">
        <v>109</v>
      </c>
      <c r="AU23" s="11" t="s">
        <v>127</v>
      </c>
      <c r="AV23" s="14" t="s">
        <v>164</v>
      </c>
      <c r="AW23" s="12" t="s">
        <v>165</v>
      </c>
      <c r="AX23" s="10" t="s">
        <v>166</v>
      </c>
    </row>
    <row r="24" spans="1:50" x14ac:dyDescent="0.25">
      <c r="A24" s="20" t="s">
        <v>18</v>
      </c>
      <c r="B24" s="20" t="s">
        <v>39</v>
      </c>
      <c r="C24" s="20" t="str">
        <f t="shared" si="6"/>
        <v>BAU</v>
      </c>
      <c r="D24" s="20"/>
      <c r="E24" s="20"/>
      <c r="F24" s="20">
        <f t="shared" si="5"/>
        <v>2665.08</v>
      </c>
      <c r="G24" s="20">
        <f t="shared" si="5"/>
        <v>2678.26</v>
      </c>
      <c r="H24" s="20">
        <f t="shared" si="5"/>
        <v>2691.44</v>
      </c>
      <c r="I24" s="20">
        <f t="shared" si="5"/>
        <v>2704.62</v>
      </c>
      <c r="J24" s="20">
        <f t="shared" si="5"/>
        <v>2717.8</v>
      </c>
      <c r="K24" s="20">
        <f t="shared" si="5"/>
        <v>2730.98</v>
      </c>
      <c r="L24" s="20">
        <f t="shared" si="5"/>
        <v>2744.16</v>
      </c>
      <c r="M24" s="20">
        <f t="shared" si="5"/>
        <v>2757.34</v>
      </c>
      <c r="N24" s="20">
        <f t="shared" si="5"/>
        <v>2770.52</v>
      </c>
      <c r="O24" s="20">
        <f t="shared" si="5"/>
        <v>2783.7</v>
      </c>
      <c r="P24" s="20">
        <f t="shared" si="5"/>
        <v>2796.88</v>
      </c>
      <c r="Q24" s="20">
        <f t="shared" si="5"/>
        <v>2810.06</v>
      </c>
      <c r="R24" s="20">
        <f t="shared" si="5"/>
        <v>2823.24</v>
      </c>
      <c r="S24" s="20">
        <f t="shared" si="5"/>
        <v>2836.42</v>
      </c>
      <c r="T24" s="20">
        <f t="shared" si="5"/>
        <v>2849.6</v>
      </c>
      <c r="U24" s="20">
        <f t="shared" si="5"/>
        <v>2862.78</v>
      </c>
      <c r="V24" s="20">
        <f t="shared" si="5"/>
        <v>2875.96</v>
      </c>
      <c r="W24" s="20">
        <f t="shared" si="5"/>
        <v>2889.14</v>
      </c>
      <c r="X24" s="20">
        <f t="shared" si="5"/>
        <v>2902.32</v>
      </c>
      <c r="Y24" s="20">
        <f t="shared" si="5"/>
        <v>2915.5</v>
      </c>
      <c r="Z24" s="20">
        <f t="shared" si="5"/>
        <v>2928.68</v>
      </c>
      <c r="AA24" s="20">
        <f t="shared" si="5"/>
        <v>2941.86</v>
      </c>
      <c r="AB24" s="20">
        <f t="shared" si="5"/>
        <v>2955.04</v>
      </c>
      <c r="AC24" s="20">
        <f t="shared" si="5"/>
        <v>2968.22</v>
      </c>
      <c r="AD24" s="20">
        <f t="shared" si="7"/>
        <v>2981.4</v>
      </c>
      <c r="AE24" s="21" t="s">
        <v>38</v>
      </c>
      <c r="AF24" s="21" t="s">
        <v>38</v>
      </c>
      <c r="AG24" s="21" t="s">
        <v>38</v>
      </c>
      <c r="AH24" s="21" t="s">
        <v>38</v>
      </c>
      <c r="AI24" s="21" t="s">
        <v>38</v>
      </c>
      <c r="AJ24" s="21" t="s">
        <v>38</v>
      </c>
      <c r="AK24" s="21" t="s">
        <v>38</v>
      </c>
      <c r="AL24" s="21" t="s">
        <v>38</v>
      </c>
      <c r="AM24" s="21" t="s">
        <v>38</v>
      </c>
      <c r="AN24" s="21" t="s">
        <v>38</v>
      </c>
      <c r="AO24" s="21" t="s">
        <v>38</v>
      </c>
      <c r="AP24" s="20">
        <f t="shared" si="8"/>
        <v>3245</v>
      </c>
      <c r="AS24" t="s">
        <v>167</v>
      </c>
      <c r="AT24" s="13" t="s">
        <v>109</v>
      </c>
      <c r="AU24" s="11" t="s">
        <v>162</v>
      </c>
      <c r="AV24" s="14" t="s">
        <v>127</v>
      </c>
      <c r="AW24" s="12" t="s">
        <v>110</v>
      </c>
      <c r="AX24" s="10" t="s">
        <v>168</v>
      </c>
    </row>
    <row r="25" spans="1:50" x14ac:dyDescent="0.25">
      <c r="A25" s="20" t="s">
        <v>20</v>
      </c>
      <c r="B25" s="20" t="s">
        <v>39</v>
      </c>
      <c r="C25" s="20" t="str">
        <f t="shared" si="6"/>
        <v>BAU</v>
      </c>
      <c r="D25" s="20"/>
      <c r="E25" s="20"/>
      <c r="F25" s="20">
        <f t="shared" si="5"/>
        <v>3467.2275</v>
      </c>
      <c r="G25" s="20">
        <f t="shared" si="5"/>
        <v>3496.0877</v>
      </c>
      <c r="H25" s="20">
        <f t="shared" si="5"/>
        <v>3524.9479000000001</v>
      </c>
      <c r="I25" s="20">
        <f t="shared" si="5"/>
        <v>3553.8081999999999</v>
      </c>
      <c r="J25" s="20">
        <f t="shared" si="5"/>
        <v>3750</v>
      </c>
      <c r="K25" s="20" t="str">
        <f t="shared" si="5"/>
        <v>null</v>
      </c>
      <c r="L25" s="20" t="str">
        <f t="shared" si="5"/>
        <v>null</v>
      </c>
      <c r="M25" s="20" t="str">
        <f t="shared" si="5"/>
        <v>null</v>
      </c>
      <c r="N25" s="20" t="str">
        <f t="shared" si="5"/>
        <v>null</v>
      </c>
      <c r="O25" s="20">
        <f t="shared" si="5"/>
        <v>3900</v>
      </c>
      <c r="P25" s="20" t="str">
        <f t="shared" si="5"/>
        <v>null</v>
      </c>
      <c r="Q25" s="20">
        <f t="shared" si="5"/>
        <v>4000</v>
      </c>
      <c r="R25" s="20" t="str">
        <f t="shared" si="5"/>
        <v>null</v>
      </c>
      <c r="S25" s="20" t="str">
        <f t="shared" si="5"/>
        <v>null</v>
      </c>
      <c r="T25" s="20" t="str">
        <f t="shared" si="5"/>
        <v>null</v>
      </c>
      <c r="U25" s="20" t="str">
        <f t="shared" si="5"/>
        <v>null</v>
      </c>
      <c r="V25" s="20" t="str">
        <f t="shared" si="5"/>
        <v>null</v>
      </c>
      <c r="W25" s="20" t="str">
        <f t="shared" si="5"/>
        <v>null</v>
      </c>
      <c r="X25" s="20" t="str">
        <f t="shared" si="5"/>
        <v>null</v>
      </c>
      <c r="Y25" s="20">
        <f t="shared" si="5"/>
        <v>4100</v>
      </c>
      <c r="Z25" s="20" t="str">
        <f t="shared" si="5"/>
        <v>null</v>
      </c>
      <c r="AA25" s="20" t="str">
        <f t="shared" si="5"/>
        <v>null</v>
      </c>
      <c r="AB25" s="20" t="str">
        <f t="shared" si="5"/>
        <v>null</v>
      </c>
      <c r="AC25" s="20" t="str">
        <f t="shared" si="5"/>
        <v>null</v>
      </c>
      <c r="AD25" s="20" t="str">
        <f t="shared" si="7"/>
        <v>null</v>
      </c>
      <c r="AE25" s="21" t="s">
        <v>38</v>
      </c>
      <c r="AF25" s="21" t="s">
        <v>38</v>
      </c>
      <c r="AG25" s="21" t="s">
        <v>38</v>
      </c>
      <c r="AH25" s="21" t="s">
        <v>38</v>
      </c>
      <c r="AI25" s="21" t="s">
        <v>38</v>
      </c>
      <c r="AJ25" s="21" t="s">
        <v>38</v>
      </c>
      <c r="AK25" s="21" t="s">
        <v>38</v>
      </c>
      <c r="AL25" s="21" t="s">
        <v>38</v>
      </c>
      <c r="AM25" s="21" t="s">
        <v>38</v>
      </c>
      <c r="AN25" s="21" t="s">
        <v>38</v>
      </c>
      <c r="AO25" s="21" t="s">
        <v>38</v>
      </c>
      <c r="AP25" s="20">
        <f t="shared" si="8"/>
        <v>4200</v>
      </c>
      <c r="AS25" s="1" t="s">
        <v>169</v>
      </c>
      <c r="AT25" s="15" t="s">
        <v>137</v>
      </c>
      <c r="AU25" s="16" t="s">
        <v>115</v>
      </c>
      <c r="AV25" s="17" t="s">
        <v>170</v>
      </c>
      <c r="AW25" s="18" t="s">
        <v>100</v>
      </c>
      <c r="AX25" s="19" t="s">
        <v>171</v>
      </c>
    </row>
    <row r="32" spans="1:50" x14ac:dyDescent="0.25">
      <c r="A32" t="s">
        <v>53</v>
      </c>
      <c r="B32" t="s">
        <v>65</v>
      </c>
      <c r="D32" t="s">
        <v>66</v>
      </c>
      <c r="F32">
        <f>F15</f>
        <v>2006</v>
      </c>
      <c r="G32">
        <f t="shared" ref="G32:AP32" si="9">G15</f>
        <v>2007</v>
      </c>
      <c r="H32">
        <f t="shared" si="9"/>
        <v>2008</v>
      </c>
      <c r="I32">
        <f t="shared" si="9"/>
        <v>2009</v>
      </c>
      <c r="J32">
        <f t="shared" si="9"/>
        <v>2010</v>
      </c>
      <c r="K32">
        <f t="shared" si="9"/>
        <v>2011</v>
      </c>
      <c r="L32">
        <f t="shared" si="9"/>
        <v>2012</v>
      </c>
      <c r="M32">
        <f t="shared" si="9"/>
        <v>2013</v>
      </c>
      <c r="N32">
        <f t="shared" si="9"/>
        <v>2014</v>
      </c>
      <c r="O32">
        <f t="shared" si="9"/>
        <v>2015</v>
      </c>
      <c r="P32">
        <f t="shared" si="9"/>
        <v>2016</v>
      </c>
      <c r="Q32">
        <f t="shared" si="9"/>
        <v>2017</v>
      </c>
      <c r="R32">
        <f t="shared" si="9"/>
        <v>2018</v>
      </c>
      <c r="S32">
        <f t="shared" si="9"/>
        <v>2019</v>
      </c>
      <c r="T32">
        <f t="shared" si="9"/>
        <v>2020</v>
      </c>
      <c r="U32">
        <f t="shared" si="9"/>
        <v>2021</v>
      </c>
      <c r="V32">
        <f t="shared" si="9"/>
        <v>2022</v>
      </c>
      <c r="W32">
        <f t="shared" si="9"/>
        <v>2023</v>
      </c>
      <c r="X32">
        <f t="shared" si="9"/>
        <v>2024</v>
      </c>
      <c r="Y32">
        <f t="shared" si="9"/>
        <v>2025</v>
      </c>
      <c r="Z32">
        <f t="shared" si="9"/>
        <v>2026</v>
      </c>
      <c r="AA32">
        <f t="shared" si="9"/>
        <v>2027</v>
      </c>
      <c r="AB32">
        <f t="shared" si="9"/>
        <v>2028</v>
      </c>
      <c r="AC32">
        <f t="shared" si="9"/>
        <v>2029</v>
      </c>
      <c r="AD32">
        <f t="shared" si="9"/>
        <v>2030</v>
      </c>
      <c r="AE32">
        <f t="shared" si="9"/>
        <v>2031</v>
      </c>
      <c r="AF32">
        <f t="shared" si="9"/>
        <v>2032</v>
      </c>
      <c r="AG32">
        <f t="shared" si="9"/>
        <v>2033</v>
      </c>
      <c r="AH32">
        <f t="shared" si="9"/>
        <v>2034</v>
      </c>
      <c r="AI32">
        <f t="shared" si="9"/>
        <v>2035</v>
      </c>
      <c r="AJ32">
        <f t="shared" si="9"/>
        <v>2036</v>
      </c>
      <c r="AK32">
        <f t="shared" si="9"/>
        <v>2037</v>
      </c>
      <c r="AL32">
        <f t="shared" si="9"/>
        <v>2038</v>
      </c>
      <c r="AM32">
        <f t="shared" si="9"/>
        <v>2039</v>
      </c>
      <c r="AN32">
        <f t="shared" si="9"/>
        <v>2040</v>
      </c>
      <c r="AO32">
        <f t="shared" si="9"/>
        <v>2045</v>
      </c>
      <c r="AP32">
        <f t="shared" si="9"/>
        <v>2050</v>
      </c>
    </row>
    <row r="33" spans="1:42" x14ac:dyDescent="0.25">
      <c r="A33" t="s">
        <v>53</v>
      </c>
      <c r="B33" t="str">
        <f>B2</f>
        <v>BAU</v>
      </c>
      <c r="D33" t="s">
        <v>177</v>
      </c>
      <c r="F33">
        <f>F22</f>
        <v>12</v>
      </c>
      <c r="G33">
        <f t="shared" ref="G33:AP36" si="10">G22</f>
        <v>12.25</v>
      </c>
      <c r="H33">
        <f t="shared" si="10"/>
        <v>12.5</v>
      </c>
      <c r="I33">
        <f t="shared" si="10"/>
        <v>12.75</v>
      </c>
      <c r="J33">
        <f t="shared" si="10"/>
        <v>13</v>
      </c>
      <c r="K33">
        <f t="shared" si="10"/>
        <v>15</v>
      </c>
      <c r="L33">
        <f t="shared" si="10"/>
        <v>17</v>
      </c>
      <c r="M33">
        <f t="shared" si="10"/>
        <v>20</v>
      </c>
      <c r="N33">
        <f t="shared" si="10"/>
        <v>22</v>
      </c>
      <c r="O33">
        <f t="shared" si="10"/>
        <v>25</v>
      </c>
      <c r="P33">
        <f t="shared" si="10"/>
        <v>28.06</v>
      </c>
      <c r="Q33">
        <f t="shared" si="10"/>
        <v>31.12</v>
      </c>
      <c r="R33">
        <f t="shared" si="10"/>
        <v>34.18</v>
      </c>
      <c r="S33">
        <f t="shared" si="10"/>
        <v>37.24</v>
      </c>
      <c r="T33">
        <f t="shared" si="10"/>
        <v>40.299999999999997</v>
      </c>
      <c r="U33">
        <f t="shared" si="10"/>
        <v>40.36</v>
      </c>
      <c r="V33">
        <f t="shared" si="10"/>
        <v>40.42</v>
      </c>
      <c r="W33">
        <f t="shared" si="10"/>
        <v>40.479999999999997</v>
      </c>
      <c r="X33">
        <f t="shared" si="10"/>
        <v>40.54</v>
      </c>
      <c r="Y33">
        <f t="shared" si="10"/>
        <v>40.6</v>
      </c>
      <c r="Z33">
        <f t="shared" si="10"/>
        <v>41.2</v>
      </c>
      <c r="AA33">
        <f t="shared" si="10"/>
        <v>41.8</v>
      </c>
      <c r="AB33">
        <f t="shared" si="10"/>
        <v>42.4</v>
      </c>
      <c r="AC33">
        <f t="shared" si="10"/>
        <v>43</v>
      </c>
      <c r="AD33">
        <f t="shared" si="10"/>
        <v>43.6</v>
      </c>
      <c r="AP33">
        <f t="shared" si="10"/>
        <v>47</v>
      </c>
    </row>
    <row r="34" spans="1:42" x14ac:dyDescent="0.25">
      <c r="A34" t="s">
        <v>53</v>
      </c>
      <c r="D34" t="s">
        <v>179</v>
      </c>
      <c r="F34">
        <f t="shared" ref="F34:U36" si="11">F23</f>
        <v>230</v>
      </c>
      <c r="G34">
        <f t="shared" si="11"/>
        <v>236.25</v>
      </c>
      <c r="H34">
        <f t="shared" si="11"/>
        <v>242.5</v>
      </c>
      <c r="I34">
        <f t="shared" si="11"/>
        <v>248.75</v>
      </c>
      <c r="J34">
        <f t="shared" si="11"/>
        <v>255</v>
      </c>
      <c r="K34">
        <f t="shared" si="11"/>
        <v>265.60000000000002</v>
      </c>
      <c r="L34">
        <f t="shared" si="11"/>
        <v>276.2</v>
      </c>
      <c r="M34">
        <f t="shared" si="11"/>
        <v>286.8</v>
      </c>
      <c r="N34">
        <f t="shared" si="11"/>
        <v>297.39999999999998</v>
      </c>
      <c r="O34">
        <f t="shared" si="11"/>
        <v>308</v>
      </c>
      <c r="P34">
        <f t="shared" si="11"/>
        <v>318.48399999999998</v>
      </c>
      <c r="Q34">
        <f t="shared" si="11"/>
        <v>328.96800000000002</v>
      </c>
      <c r="R34">
        <f t="shared" si="11"/>
        <v>339.452</v>
      </c>
      <c r="S34">
        <f t="shared" si="11"/>
        <v>349.93599999999998</v>
      </c>
      <c r="T34">
        <f t="shared" si="11"/>
        <v>360.42</v>
      </c>
      <c r="U34">
        <f t="shared" si="11"/>
        <v>360.98200000000003</v>
      </c>
      <c r="V34">
        <f t="shared" si="10"/>
        <v>361.54399999999998</v>
      </c>
      <c r="W34">
        <f t="shared" si="10"/>
        <v>362.10599999999999</v>
      </c>
      <c r="X34">
        <f t="shared" si="10"/>
        <v>362.66800000000001</v>
      </c>
      <c r="Y34">
        <f t="shared" si="10"/>
        <v>363.23</v>
      </c>
      <c r="Z34">
        <f t="shared" si="10"/>
        <v>379.80799999999999</v>
      </c>
      <c r="AA34">
        <f t="shared" si="10"/>
        <v>396.38600000000002</v>
      </c>
      <c r="AB34">
        <f t="shared" si="10"/>
        <v>412.964</v>
      </c>
      <c r="AC34">
        <f t="shared" si="10"/>
        <v>429.54199999999997</v>
      </c>
      <c r="AD34">
        <f t="shared" si="10"/>
        <v>446.12</v>
      </c>
      <c r="AP34">
        <f t="shared" si="10"/>
        <v>458.4</v>
      </c>
    </row>
    <row r="35" spans="1:42" x14ac:dyDescent="0.25">
      <c r="A35" t="s">
        <v>53</v>
      </c>
      <c r="D35" t="s">
        <v>178</v>
      </c>
      <c r="F35">
        <f t="shared" si="11"/>
        <v>2665.08</v>
      </c>
      <c r="G35">
        <f t="shared" si="10"/>
        <v>2678.26</v>
      </c>
      <c r="H35">
        <f t="shared" si="10"/>
        <v>2691.44</v>
      </c>
      <c r="I35">
        <f t="shared" si="10"/>
        <v>2704.62</v>
      </c>
      <c r="J35">
        <f t="shared" si="10"/>
        <v>2717.8</v>
      </c>
      <c r="K35">
        <f t="shared" si="10"/>
        <v>2730.98</v>
      </c>
      <c r="L35">
        <f t="shared" si="10"/>
        <v>2744.16</v>
      </c>
      <c r="M35">
        <f t="shared" si="10"/>
        <v>2757.34</v>
      </c>
      <c r="N35">
        <f t="shared" si="10"/>
        <v>2770.52</v>
      </c>
      <c r="O35">
        <f t="shared" si="10"/>
        <v>2783.7</v>
      </c>
      <c r="P35">
        <f t="shared" si="10"/>
        <v>2796.88</v>
      </c>
      <c r="Q35">
        <f t="shared" si="10"/>
        <v>2810.06</v>
      </c>
      <c r="R35">
        <f t="shared" si="10"/>
        <v>2823.24</v>
      </c>
      <c r="S35">
        <f t="shared" si="10"/>
        <v>2836.42</v>
      </c>
      <c r="T35">
        <f t="shared" si="10"/>
        <v>2849.6</v>
      </c>
      <c r="U35">
        <f t="shared" si="10"/>
        <v>2862.78</v>
      </c>
      <c r="V35">
        <f t="shared" si="10"/>
        <v>2875.96</v>
      </c>
      <c r="W35">
        <f t="shared" si="10"/>
        <v>2889.14</v>
      </c>
      <c r="X35">
        <f t="shared" si="10"/>
        <v>2902.32</v>
      </c>
      <c r="Y35">
        <f t="shared" si="10"/>
        <v>2915.5</v>
      </c>
      <c r="Z35">
        <f t="shared" si="10"/>
        <v>2928.68</v>
      </c>
      <c r="AA35">
        <f t="shared" si="10"/>
        <v>2941.86</v>
      </c>
      <c r="AB35">
        <f t="shared" si="10"/>
        <v>2955.04</v>
      </c>
      <c r="AC35">
        <f t="shared" si="10"/>
        <v>2968.22</v>
      </c>
      <c r="AD35">
        <f t="shared" si="10"/>
        <v>2981.4</v>
      </c>
      <c r="AP35">
        <f t="shared" si="10"/>
        <v>3245</v>
      </c>
    </row>
    <row r="36" spans="1:42" x14ac:dyDescent="0.25">
      <c r="A36" t="s">
        <v>53</v>
      </c>
      <c r="D36" t="s">
        <v>180</v>
      </c>
      <c r="F36">
        <f t="shared" si="11"/>
        <v>3467.2275</v>
      </c>
      <c r="G36">
        <f t="shared" si="10"/>
        <v>3496.0877</v>
      </c>
      <c r="H36">
        <f t="shared" si="10"/>
        <v>3524.9479000000001</v>
      </c>
      <c r="I36">
        <f t="shared" si="10"/>
        <v>3553.8081999999999</v>
      </c>
      <c r="J36">
        <f t="shared" si="10"/>
        <v>3750</v>
      </c>
      <c r="O36">
        <f t="shared" si="10"/>
        <v>3900</v>
      </c>
      <c r="Q36">
        <f t="shared" si="10"/>
        <v>4000</v>
      </c>
      <c r="Y36">
        <f t="shared" si="10"/>
        <v>4100</v>
      </c>
      <c r="AP36">
        <f t="shared" si="10"/>
        <v>4200</v>
      </c>
    </row>
    <row r="37" spans="1:42" x14ac:dyDescent="0.25">
      <c r="A37" t="s">
        <v>53</v>
      </c>
    </row>
    <row r="60" spans="2:42" x14ac:dyDescent="0.25">
      <c r="B60" t="s">
        <v>181</v>
      </c>
      <c r="D60" t="s">
        <v>177</v>
      </c>
      <c r="F60">
        <v>12</v>
      </c>
      <c r="G60">
        <v>12.25</v>
      </c>
      <c r="H60">
        <v>12.5</v>
      </c>
      <c r="I60">
        <v>12.75</v>
      </c>
      <c r="J60">
        <v>13</v>
      </c>
      <c r="K60">
        <v>15</v>
      </c>
      <c r="L60">
        <v>17</v>
      </c>
      <c r="M60">
        <v>20</v>
      </c>
      <c r="N60">
        <v>22</v>
      </c>
      <c r="O60">
        <v>25</v>
      </c>
      <c r="P60">
        <v>28.06</v>
      </c>
      <c r="Q60">
        <v>31.12</v>
      </c>
      <c r="R60">
        <v>34.18</v>
      </c>
      <c r="S60">
        <v>37.24</v>
      </c>
      <c r="T60">
        <v>40.299999999999997</v>
      </c>
      <c r="U60">
        <v>40.36</v>
      </c>
      <c r="V60">
        <v>40.42</v>
      </c>
      <c r="W60">
        <v>40.479999999999997</v>
      </c>
      <c r="X60">
        <v>40.54</v>
      </c>
      <c r="Y60">
        <v>40.6</v>
      </c>
      <c r="Z60">
        <v>41.2</v>
      </c>
      <c r="AA60">
        <v>41.8</v>
      </c>
      <c r="AB60">
        <v>42.4</v>
      </c>
      <c r="AC60">
        <v>43</v>
      </c>
      <c r="AD60">
        <v>43.6</v>
      </c>
      <c r="AP60">
        <v>47</v>
      </c>
    </row>
    <row r="61" spans="2:42" x14ac:dyDescent="0.25">
      <c r="D61" t="s">
        <v>179</v>
      </c>
      <c r="F61">
        <v>230</v>
      </c>
      <c r="G61">
        <v>236.25</v>
      </c>
      <c r="H61">
        <v>242.5</v>
      </c>
      <c r="I61">
        <v>248.75</v>
      </c>
      <c r="J61">
        <v>255</v>
      </c>
      <c r="K61">
        <v>265.60000000000002</v>
      </c>
      <c r="L61">
        <v>276.2</v>
      </c>
      <c r="M61">
        <v>286.8</v>
      </c>
      <c r="N61">
        <v>297.39999999999998</v>
      </c>
      <c r="O61">
        <v>308</v>
      </c>
      <c r="P61">
        <v>318.48399999999998</v>
      </c>
      <c r="Q61">
        <v>328.96800000000002</v>
      </c>
      <c r="R61">
        <v>339.452</v>
      </c>
      <c r="S61">
        <v>349.93599999999998</v>
      </c>
      <c r="T61">
        <v>360.42</v>
      </c>
      <c r="U61">
        <v>360.98200000000003</v>
      </c>
      <c r="V61">
        <v>361.54399999999998</v>
      </c>
      <c r="W61">
        <v>362.10599999999999</v>
      </c>
      <c r="X61">
        <v>362.66800000000001</v>
      </c>
      <c r="Y61">
        <v>363.23</v>
      </c>
      <c r="Z61">
        <v>379.80799999999999</v>
      </c>
      <c r="AA61">
        <v>396.38600000000002</v>
      </c>
      <c r="AB61">
        <v>412.964</v>
      </c>
      <c r="AC61">
        <v>429.54199999999997</v>
      </c>
      <c r="AD61">
        <v>446.12</v>
      </c>
      <c r="AP61">
        <v>458.4</v>
      </c>
    </row>
    <row r="62" spans="2:42" x14ac:dyDescent="0.25">
      <c r="D62" t="s">
        <v>178</v>
      </c>
      <c r="F62">
        <v>2665.08</v>
      </c>
      <c r="G62">
        <v>2678.26</v>
      </c>
      <c r="H62">
        <v>2691.44</v>
      </c>
      <c r="I62">
        <v>2704.62</v>
      </c>
      <c r="J62">
        <v>2717.8</v>
      </c>
      <c r="K62">
        <v>2730.98</v>
      </c>
      <c r="L62">
        <v>2744.16</v>
      </c>
      <c r="M62">
        <v>2757.34</v>
      </c>
      <c r="N62">
        <v>2770.52</v>
      </c>
      <c r="O62">
        <v>2783.7</v>
      </c>
      <c r="P62">
        <v>2796.88</v>
      </c>
      <c r="Q62">
        <v>2810.06</v>
      </c>
      <c r="R62">
        <v>2823.24</v>
      </c>
      <c r="S62">
        <v>2836.42</v>
      </c>
      <c r="T62">
        <v>2849.6</v>
      </c>
      <c r="U62">
        <v>2862.78</v>
      </c>
      <c r="V62">
        <v>2875.96</v>
      </c>
      <c r="W62">
        <v>2889.14</v>
      </c>
      <c r="X62">
        <v>2902.32</v>
      </c>
      <c r="Y62">
        <v>2915.5</v>
      </c>
      <c r="Z62">
        <v>2928.68</v>
      </c>
      <c r="AA62">
        <v>2941.86</v>
      </c>
      <c r="AB62">
        <v>2955.04</v>
      </c>
      <c r="AC62">
        <v>2968.22</v>
      </c>
      <c r="AD62">
        <v>2981.4</v>
      </c>
      <c r="AP62">
        <v>3245</v>
      </c>
    </row>
    <row r="63" spans="2:42" x14ac:dyDescent="0.25">
      <c r="D63" t="s">
        <v>180</v>
      </c>
      <c r="F63">
        <v>3467.2275</v>
      </c>
      <c r="G63">
        <v>3496.0877</v>
      </c>
      <c r="H63">
        <v>3524.9479000000001</v>
      </c>
      <c r="I63">
        <v>3553.8081999999999</v>
      </c>
      <c r="J63">
        <v>3750</v>
      </c>
      <c r="O63">
        <v>3900</v>
      </c>
      <c r="Q63">
        <v>4000</v>
      </c>
      <c r="Y63">
        <v>4100</v>
      </c>
      <c r="AP63">
        <v>4200</v>
      </c>
    </row>
    <row r="65" spans="2:42" x14ac:dyDescent="0.25">
      <c r="B65" t="s">
        <v>182</v>
      </c>
      <c r="D65" t="s">
        <v>177</v>
      </c>
      <c r="F65">
        <v>12</v>
      </c>
      <c r="G65">
        <v>12.25</v>
      </c>
      <c r="H65">
        <v>12.5</v>
      </c>
      <c r="I65">
        <v>12.75</v>
      </c>
      <c r="J65">
        <v>13</v>
      </c>
      <c r="K65">
        <v>15</v>
      </c>
      <c r="L65">
        <v>17</v>
      </c>
      <c r="M65">
        <v>20</v>
      </c>
      <c r="N65">
        <v>22</v>
      </c>
      <c r="O65">
        <v>25</v>
      </c>
      <c r="P65">
        <v>28.06</v>
      </c>
      <c r="Q65">
        <v>31.12</v>
      </c>
      <c r="R65">
        <v>34.18</v>
      </c>
      <c r="S65">
        <v>37.24</v>
      </c>
      <c r="T65">
        <v>40.299999999999997</v>
      </c>
      <c r="U65">
        <v>40.36</v>
      </c>
      <c r="V65">
        <v>40.42</v>
      </c>
      <c r="W65">
        <v>40.479999999999997</v>
      </c>
      <c r="X65">
        <v>40.54</v>
      </c>
      <c r="Y65">
        <v>40.6</v>
      </c>
      <c r="Z65">
        <v>41.2</v>
      </c>
      <c r="AA65">
        <v>41.8</v>
      </c>
      <c r="AB65">
        <v>42.4</v>
      </c>
      <c r="AC65">
        <v>43</v>
      </c>
      <c r="AD65">
        <v>43.6</v>
      </c>
      <c r="AP65">
        <v>51.183</v>
      </c>
    </row>
    <row r="66" spans="2:42" x14ac:dyDescent="0.25">
      <c r="D66" t="s">
        <v>179</v>
      </c>
      <c r="F66">
        <v>230</v>
      </c>
      <c r="G66">
        <v>236.25</v>
      </c>
      <c r="H66">
        <v>242.5</v>
      </c>
      <c r="I66">
        <v>248.75</v>
      </c>
      <c r="J66">
        <v>255</v>
      </c>
      <c r="K66">
        <v>265.60000000000002</v>
      </c>
      <c r="L66">
        <v>276.2</v>
      </c>
      <c r="M66">
        <v>286.8</v>
      </c>
      <c r="N66">
        <v>297.39999999999998</v>
      </c>
      <c r="O66">
        <v>308</v>
      </c>
      <c r="P66">
        <v>318.48399999999998</v>
      </c>
      <c r="Q66">
        <v>328.96800000000002</v>
      </c>
      <c r="R66">
        <v>339.452</v>
      </c>
      <c r="S66">
        <v>349.93599999999998</v>
      </c>
      <c r="T66">
        <v>360.42</v>
      </c>
      <c r="U66">
        <v>360.98200000000003</v>
      </c>
      <c r="V66">
        <v>361.54399999999998</v>
      </c>
      <c r="W66">
        <v>362.10599999999999</v>
      </c>
      <c r="X66">
        <v>362.66800000000001</v>
      </c>
      <c r="Y66">
        <v>363.23</v>
      </c>
      <c r="Z66">
        <v>379.80799999999999</v>
      </c>
      <c r="AA66">
        <v>396.38600000000002</v>
      </c>
      <c r="AB66">
        <v>412.964</v>
      </c>
      <c r="AC66">
        <v>429.54199999999997</v>
      </c>
      <c r="AD66">
        <v>446.12</v>
      </c>
      <c r="AP66">
        <v>510.6576</v>
      </c>
    </row>
    <row r="67" spans="2:42" x14ac:dyDescent="0.25">
      <c r="D67" t="s">
        <v>178</v>
      </c>
      <c r="F67">
        <v>2665.08</v>
      </c>
      <c r="G67">
        <v>2678.26</v>
      </c>
      <c r="H67">
        <v>2691.44</v>
      </c>
      <c r="I67">
        <v>2704.62</v>
      </c>
      <c r="J67">
        <v>2717.8</v>
      </c>
      <c r="K67">
        <v>2730.98</v>
      </c>
      <c r="L67">
        <v>2744.16</v>
      </c>
      <c r="M67">
        <v>2757.34</v>
      </c>
      <c r="N67">
        <v>2770.52</v>
      </c>
      <c r="O67">
        <v>2783.7</v>
      </c>
      <c r="P67">
        <v>2796.88</v>
      </c>
      <c r="Q67">
        <v>2810.06</v>
      </c>
      <c r="R67">
        <v>2823.24</v>
      </c>
      <c r="S67">
        <v>2836.42</v>
      </c>
      <c r="T67">
        <v>2849.6</v>
      </c>
      <c r="U67">
        <v>2862.78</v>
      </c>
      <c r="V67">
        <v>2875.96</v>
      </c>
      <c r="W67">
        <v>2889.14</v>
      </c>
      <c r="X67">
        <v>2902.32</v>
      </c>
      <c r="Y67">
        <v>2915.5</v>
      </c>
      <c r="Z67">
        <v>2928.68</v>
      </c>
      <c r="AA67">
        <v>2941.86</v>
      </c>
      <c r="AB67">
        <v>2955.04</v>
      </c>
      <c r="AC67">
        <v>2968.22</v>
      </c>
      <c r="AD67">
        <v>2981.4</v>
      </c>
      <c r="AP67">
        <v>3666.8499999999995</v>
      </c>
    </row>
    <row r="68" spans="2:42" x14ac:dyDescent="0.25">
      <c r="D68" t="s">
        <v>180</v>
      </c>
      <c r="F68">
        <v>3467.2275</v>
      </c>
      <c r="G68">
        <v>3496.0877</v>
      </c>
      <c r="H68">
        <v>3524.9479000000001</v>
      </c>
      <c r="I68">
        <v>3553.8081999999999</v>
      </c>
      <c r="J68">
        <v>3750</v>
      </c>
      <c r="O68">
        <v>3900</v>
      </c>
      <c r="Q68">
        <v>4000</v>
      </c>
      <c r="Y68">
        <v>4100</v>
      </c>
      <c r="AP68">
        <v>4481.3999999999996</v>
      </c>
    </row>
  </sheetData>
  <dataValidations count="1">
    <dataValidation type="list" allowBlank="1" showInputMessage="1" showErrorMessage="1" sqref="B2">
      <formula1>$C$5:$F$5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cols>
    <col min="1" max="1" width="8.85546875" bestFit="1" customWidth="1"/>
    <col min="2" max="2" width="46.7109375" bestFit="1" customWidth="1"/>
    <col min="3" max="3" width="12.42578125" bestFit="1" customWidth="1"/>
  </cols>
  <sheetData>
    <row r="1" spans="1:3" x14ac:dyDescent="0.25">
      <c r="A1" t="s">
        <v>0</v>
      </c>
      <c r="B1" t="s">
        <v>1</v>
      </c>
    </row>
    <row r="2" spans="1:3" x14ac:dyDescent="0.25">
      <c r="A2" t="s">
        <v>2</v>
      </c>
      <c r="B2" t="s">
        <v>3</v>
      </c>
      <c r="C2" t="s">
        <v>4</v>
      </c>
    </row>
    <row r="3" spans="1:3" x14ac:dyDescent="0.25">
      <c r="A3" t="s">
        <v>5</v>
      </c>
      <c r="B3" t="s">
        <v>6</v>
      </c>
      <c r="C3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1" width="6.28515625" bestFit="1" customWidth="1"/>
    <col min="2" max="2" width="8.85546875" bestFit="1" customWidth="1"/>
  </cols>
  <sheetData>
    <row r="1" spans="1:2" x14ac:dyDescent="0.25">
      <c r="A1" t="s">
        <v>8</v>
      </c>
      <c r="B1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1" width="8.28515625" bestFit="1" customWidth="1"/>
    <col min="2" max="2" width="8.85546875" bestFit="1" customWidth="1"/>
  </cols>
  <sheetData>
    <row r="1" spans="1:2" x14ac:dyDescent="0.25">
      <c r="A1" t="s">
        <v>9</v>
      </c>
      <c r="B1" t="s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2" max="2" width="8.85546875" bestFit="1" customWidth="1"/>
  </cols>
  <sheetData>
    <row r="1" spans="1:2" x14ac:dyDescent="0.25">
      <c r="A1" t="s">
        <v>10</v>
      </c>
      <c r="B1" t="s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7" sqref="E27"/>
    </sheetView>
  </sheetViews>
  <sheetFormatPr defaultRowHeight="15" x14ac:dyDescent="0.25"/>
  <cols>
    <col min="1" max="1" width="6.28515625" bestFit="1" customWidth="1"/>
    <col min="2" max="2" width="8.85546875" bestFit="1" customWidth="1"/>
    <col min="3" max="3" width="16.42578125" bestFit="1" customWidth="1"/>
    <col min="4" max="4" width="48.42578125" bestFit="1" customWidth="1"/>
    <col min="5" max="5" width="11.140625" bestFit="1" customWidth="1"/>
    <col min="6" max="6" width="22.7109375" bestFit="1" customWidth="1"/>
  </cols>
  <sheetData>
    <row r="1" spans="1:6" x14ac:dyDescent="0.25">
      <c r="A1" t="s">
        <v>8</v>
      </c>
      <c r="B1" t="s">
        <v>5</v>
      </c>
    </row>
    <row r="2" spans="1:6" x14ac:dyDescent="0.25">
      <c r="B2" t="s">
        <v>11</v>
      </c>
      <c r="C2" t="s">
        <v>14</v>
      </c>
      <c r="D2" t="s">
        <v>15</v>
      </c>
      <c r="E2" t="s">
        <v>12</v>
      </c>
      <c r="F2" t="s">
        <v>13</v>
      </c>
    </row>
    <row r="3" spans="1:6" x14ac:dyDescent="0.25">
      <c r="B3" t="s">
        <v>11</v>
      </c>
      <c r="C3" t="s">
        <v>16</v>
      </c>
      <c r="D3" t="s">
        <v>17</v>
      </c>
      <c r="E3" t="s">
        <v>12</v>
      </c>
      <c r="F3" t="s">
        <v>13</v>
      </c>
    </row>
    <row r="4" spans="1:6" x14ac:dyDescent="0.25">
      <c r="B4" t="s">
        <v>11</v>
      </c>
      <c r="C4" t="s">
        <v>18</v>
      </c>
      <c r="D4" t="s">
        <v>19</v>
      </c>
      <c r="E4" t="s">
        <v>12</v>
      </c>
      <c r="F4" t="s">
        <v>13</v>
      </c>
    </row>
    <row r="5" spans="1:6" x14ac:dyDescent="0.25">
      <c r="B5" t="s">
        <v>11</v>
      </c>
      <c r="C5" t="s">
        <v>20</v>
      </c>
      <c r="D5" t="s">
        <v>21</v>
      </c>
      <c r="E5" t="s">
        <v>12</v>
      </c>
      <c r="F5" t="s">
        <v>13</v>
      </c>
    </row>
    <row r="6" spans="1:6" x14ac:dyDescent="0.25">
      <c r="B6" t="s">
        <v>22</v>
      </c>
      <c r="C6" t="s">
        <v>23</v>
      </c>
      <c r="D6" t="s">
        <v>24</v>
      </c>
      <c r="E6" t="s">
        <v>25</v>
      </c>
      <c r="F6" t="s">
        <v>26</v>
      </c>
    </row>
    <row r="7" spans="1:6" x14ac:dyDescent="0.25">
      <c r="B7" t="s">
        <v>22</v>
      </c>
      <c r="C7" t="s">
        <v>27</v>
      </c>
      <c r="D7" t="s">
        <v>28</v>
      </c>
      <c r="E7" t="s">
        <v>29</v>
      </c>
      <c r="F7" t="s">
        <v>26</v>
      </c>
    </row>
    <row r="8" spans="1:6" x14ac:dyDescent="0.25">
      <c r="B8" t="s">
        <v>22</v>
      </c>
      <c r="C8" t="s">
        <v>30</v>
      </c>
      <c r="D8" t="s">
        <v>31</v>
      </c>
      <c r="E8" t="s">
        <v>29</v>
      </c>
      <c r="F8" t="s">
        <v>26</v>
      </c>
    </row>
    <row r="9" spans="1:6" x14ac:dyDescent="0.25">
      <c r="B9" t="s">
        <v>22</v>
      </c>
      <c r="C9" t="s">
        <v>32</v>
      </c>
      <c r="D9" t="s">
        <v>33</v>
      </c>
      <c r="E9" t="s">
        <v>29</v>
      </c>
      <c r="F9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W1" workbookViewId="0">
      <selection activeCell="AT10" sqref="AT10"/>
    </sheetView>
  </sheetViews>
  <sheetFormatPr defaultRowHeight="15" x14ac:dyDescent="0.25"/>
  <cols>
    <col min="1" max="1" width="8.28515625" bestFit="1" customWidth="1"/>
    <col min="2" max="2" width="10.7109375" bestFit="1" customWidth="1"/>
    <col min="3" max="3" width="15.28515625" bestFit="1" customWidth="1"/>
    <col min="4" max="4" width="16.42578125" bestFit="1" customWidth="1"/>
    <col min="5" max="5" width="8" bestFit="1" customWidth="1"/>
    <col min="6" max="6" width="1.7109375" bestFit="1" customWidth="1"/>
    <col min="7" max="7" width="8.5703125" bestFit="1" customWidth="1"/>
    <col min="8" max="8" width="1.7109375" bestFit="1" customWidth="1"/>
    <col min="9" max="9" width="2" bestFit="1" customWidth="1"/>
    <col min="10" max="16" width="10" bestFit="1" customWidth="1"/>
    <col min="17" max="17" width="9" bestFit="1" customWidth="1"/>
    <col min="18" max="25" width="10" bestFit="1" customWidth="1"/>
    <col min="26" max="26" width="9" bestFit="1" customWidth="1"/>
    <col min="27" max="30" width="10" bestFit="1" customWidth="1"/>
    <col min="31" max="31" width="9" bestFit="1" customWidth="1"/>
    <col min="32" max="32" width="10" bestFit="1" customWidth="1"/>
    <col min="33" max="33" width="8" bestFit="1" customWidth="1"/>
    <col min="34" max="46" width="10" bestFit="1" customWidth="1"/>
    <col min="47" max="48" width="5" bestFit="1" customWidth="1"/>
  </cols>
  <sheetData>
    <row r="1" spans="1:48" x14ac:dyDescent="0.25">
      <c r="A1" t="s">
        <v>9</v>
      </c>
      <c r="B1" t="s">
        <v>5</v>
      </c>
    </row>
    <row r="2" spans="1:48" x14ac:dyDescent="0.25">
      <c r="A2" t="s">
        <v>53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  <c r="S2" s="1">
        <v>2015</v>
      </c>
      <c r="T2" s="1">
        <v>2016</v>
      </c>
      <c r="U2" s="1">
        <v>2017</v>
      </c>
      <c r="V2" s="1">
        <v>2018</v>
      </c>
      <c r="W2" s="1">
        <v>2019</v>
      </c>
      <c r="X2" s="1">
        <v>2020</v>
      </c>
      <c r="Y2" s="1">
        <v>2021</v>
      </c>
      <c r="Z2" s="1">
        <v>2022</v>
      </c>
      <c r="AA2" s="1">
        <v>2023</v>
      </c>
      <c r="AB2" s="1">
        <v>2024</v>
      </c>
      <c r="AC2" s="1">
        <v>2025</v>
      </c>
      <c r="AD2" s="1">
        <v>2026</v>
      </c>
      <c r="AE2" s="1">
        <v>2027</v>
      </c>
      <c r="AF2" s="1">
        <v>2028</v>
      </c>
      <c r="AG2" s="1">
        <v>2029</v>
      </c>
      <c r="AH2" s="1">
        <v>2030</v>
      </c>
      <c r="AI2" s="1">
        <v>2031</v>
      </c>
      <c r="AJ2" s="1">
        <v>2032</v>
      </c>
      <c r="AK2" s="1">
        <v>2033</v>
      </c>
      <c r="AL2" s="1">
        <v>2034</v>
      </c>
      <c r="AM2" s="1">
        <v>2035</v>
      </c>
      <c r="AN2" s="1">
        <v>2036</v>
      </c>
      <c r="AO2" s="1">
        <v>2037</v>
      </c>
      <c r="AP2" s="1">
        <v>2038</v>
      </c>
      <c r="AQ2" s="1">
        <v>2039</v>
      </c>
      <c r="AR2" s="1">
        <v>2040</v>
      </c>
      <c r="AS2" s="1">
        <v>2045</v>
      </c>
      <c r="AT2" s="1">
        <v>2050</v>
      </c>
      <c r="AU2" s="1">
        <v>2060</v>
      </c>
      <c r="AV2" s="1">
        <v>2070</v>
      </c>
    </row>
    <row r="3" spans="1:48" x14ac:dyDescent="0.25">
      <c r="B3" t="s">
        <v>34</v>
      </c>
      <c r="C3" t="s">
        <v>23</v>
      </c>
      <c r="D3" t="s">
        <v>35</v>
      </c>
      <c r="E3" t="s">
        <v>36</v>
      </c>
      <c r="F3" t="s">
        <v>35</v>
      </c>
      <c r="G3" t="s">
        <v>37</v>
      </c>
      <c r="H3" t="s">
        <v>35</v>
      </c>
      <c r="I3">
        <v>0</v>
      </c>
      <c r="J3">
        <v>1</v>
      </c>
      <c r="K3" t="s">
        <v>38</v>
      </c>
      <c r="L3" t="s">
        <v>38</v>
      </c>
      <c r="M3" t="s">
        <v>38</v>
      </c>
      <c r="N3" t="s">
        <v>38</v>
      </c>
      <c r="O3" t="s">
        <v>38</v>
      </c>
      <c r="P3" t="s">
        <v>38</v>
      </c>
      <c r="Q3" t="s">
        <v>38</v>
      </c>
      <c r="R3" t="s">
        <v>38</v>
      </c>
      <c r="S3" t="s">
        <v>38</v>
      </c>
      <c r="T3" t="s">
        <v>38</v>
      </c>
      <c r="U3" t="s">
        <v>38</v>
      </c>
      <c r="V3" t="s">
        <v>38</v>
      </c>
      <c r="W3" t="s">
        <v>38</v>
      </c>
      <c r="X3" t="s">
        <v>38</v>
      </c>
      <c r="Y3" t="s">
        <v>38</v>
      </c>
      <c r="Z3" t="s">
        <v>38</v>
      </c>
      <c r="AA3" t="s">
        <v>38</v>
      </c>
      <c r="AB3" t="s">
        <v>38</v>
      </c>
      <c r="AC3" t="s">
        <v>38</v>
      </c>
      <c r="AD3" t="s">
        <v>38</v>
      </c>
      <c r="AE3" t="s">
        <v>38</v>
      </c>
      <c r="AF3" t="s">
        <v>38</v>
      </c>
      <c r="AG3" t="s">
        <v>38</v>
      </c>
      <c r="AH3" t="s">
        <v>38</v>
      </c>
      <c r="AI3" t="s">
        <v>38</v>
      </c>
      <c r="AJ3" t="s">
        <v>38</v>
      </c>
      <c r="AK3" t="s">
        <v>38</v>
      </c>
      <c r="AL3" t="s">
        <v>38</v>
      </c>
      <c r="AM3" t="s">
        <v>38</v>
      </c>
      <c r="AN3" t="s">
        <v>38</v>
      </c>
      <c r="AO3" t="s">
        <v>38</v>
      </c>
      <c r="AP3" t="s">
        <v>38</v>
      </c>
      <c r="AQ3" t="s">
        <v>38</v>
      </c>
      <c r="AR3" t="s">
        <v>38</v>
      </c>
      <c r="AS3" t="s">
        <v>38</v>
      </c>
      <c r="AT3" t="s">
        <v>38</v>
      </c>
      <c r="AU3" t="s">
        <v>38</v>
      </c>
      <c r="AV3" t="s">
        <v>38</v>
      </c>
    </row>
    <row r="4" spans="1:48" x14ac:dyDescent="0.25">
      <c r="B4" t="s">
        <v>34</v>
      </c>
      <c r="C4" t="s">
        <v>27</v>
      </c>
      <c r="D4" t="s">
        <v>35</v>
      </c>
      <c r="E4" t="s">
        <v>36</v>
      </c>
      <c r="F4" t="s">
        <v>35</v>
      </c>
      <c r="G4" t="s">
        <v>37</v>
      </c>
      <c r="H4" t="s">
        <v>35</v>
      </c>
      <c r="I4">
        <v>0</v>
      </c>
      <c r="J4">
        <v>1</v>
      </c>
      <c r="K4" t="s">
        <v>38</v>
      </c>
      <c r="L4" t="s">
        <v>38</v>
      </c>
      <c r="M4" t="s">
        <v>38</v>
      </c>
      <c r="N4" t="s">
        <v>38</v>
      </c>
      <c r="O4" t="s">
        <v>38</v>
      </c>
      <c r="P4" t="s">
        <v>38</v>
      </c>
      <c r="Q4" t="s">
        <v>38</v>
      </c>
      <c r="R4" t="s">
        <v>38</v>
      </c>
      <c r="S4" t="s">
        <v>38</v>
      </c>
      <c r="T4" t="s">
        <v>38</v>
      </c>
      <c r="U4" t="s">
        <v>38</v>
      </c>
      <c r="V4" t="s">
        <v>38</v>
      </c>
      <c r="W4" t="s">
        <v>38</v>
      </c>
      <c r="X4" t="s">
        <v>38</v>
      </c>
      <c r="Y4" t="s">
        <v>38</v>
      </c>
      <c r="Z4" t="s">
        <v>38</v>
      </c>
      <c r="AA4" t="s">
        <v>38</v>
      </c>
      <c r="AB4" t="s">
        <v>38</v>
      </c>
      <c r="AC4" t="s">
        <v>38</v>
      </c>
      <c r="AD4" t="s">
        <v>38</v>
      </c>
      <c r="AE4" t="s">
        <v>38</v>
      </c>
      <c r="AF4" t="s">
        <v>38</v>
      </c>
      <c r="AG4" t="s">
        <v>38</v>
      </c>
      <c r="AH4" t="s">
        <v>38</v>
      </c>
      <c r="AI4" t="s">
        <v>38</v>
      </c>
      <c r="AJ4" t="s">
        <v>38</v>
      </c>
      <c r="AK4" t="s">
        <v>38</v>
      </c>
      <c r="AL4" t="s">
        <v>38</v>
      </c>
      <c r="AM4" t="s">
        <v>38</v>
      </c>
      <c r="AN4" t="s">
        <v>38</v>
      </c>
      <c r="AO4" t="s">
        <v>38</v>
      </c>
      <c r="AP4" t="s">
        <v>38</v>
      </c>
      <c r="AQ4" t="s">
        <v>38</v>
      </c>
      <c r="AR4" t="s">
        <v>38</v>
      </c>
      <c r="AS4" t="s">
        <v>38</v>
      </c>
      <c r="AT4" t="s">
        <v>38</v>
      </c>
      <c r="AU4" t="s">
        <v>38</v>
      </c>
      <c r="AV4" t="s">
        <v>38</v>
      </c>
    </row>
    <row r="5" spans="1:48" x14ac:dyDescent="0.25">
      <c r="B5" t="s">
        <v>34</v>
      </c>
      <c r="C5" t="s">
        <v>30</v>
      </c>
      <c r="D5" t="s">
        <v>35</v>
      </c>
      <c r="E5" t="s">
        <v>36</v>
      </c>
      <c r="F5" t="s">
        <v>35</v>
      </c>
      <c r="G5" t="s">
        <v>37</v>
      </c>
      <c r="H5" t="s">
        <v>35</v>
      </c>
      <c r="I5">
        <v>0</v>
      </c>
      <c r="J5">
        <v>1</v>
      </c>
      <c r="K5" t="s">
        <v>38</v>
      </c>
      <c r="L5" t="s">
        <v>38</v>
      </c>
      <c r="M5" t="s">
        <v>38</v>
      </c>
      <c r="N5" t="s">
        <v>38</v>
      </c>
      <c r="O5" t="s">
        <v>38</v>
      </c>
      <c r="P5" t="s">
        <v>38</v>
      </c>
      <c r="Q5" t="s">
        <v>38</v>
      </c>
      <c r="R5" t="s">
        <v>38</v>
      </c>
      <c r="S5" t="s">
        <v>38</v>
      </c>
      <c r="T5" t="s">
        <v>38</v>
      </c>
      <c r="U5" t="s">
        <v>38</v>
      </c>
      <c r="V5" t="s">
        <v>38</v>
      </c>
      <c r="W5" t="s">
        <v>38</v>
      </c>
      <c r="X5" t="s">
        <v>38</v>
      </c>
      <c r="Y5" t="s">
        <v>38</v>
      </c>
      <c r="Z5" t="s">
        <v>38</v>
      </c>
      <c r="AA5" t="s">
        <v>38</v>
      </c>
      <c r="AB5" t="s">
        <v>38</v>
      </c>
      <c r="AC5" t="s">
        <v>38</v>
      </c>
      <c r="AD5" t="s">
        <v>38</v>
      </c>
      <c r="AE5" t="s">
        <v>38</v>
      </c>
      <c r="AF5" t="s">
        <v>38</v>
      </c>
      <c r="AG5" t="s">
        <v>38</v>
      </c>
      <c r="AH5" t="s">
        <v>38</v>
      </c>
      <c r="AI5" t="s">
        <v>38</v>
      </c>
      <c r="AJ5" t="s">
        <v>38</v>
      </c>
      <c r="AK5" t="s">
        <v>38</v>
      </c>
      <c r="AL5" t="s">
        <v>38</v>
      </c>
      <c r="AM5" t="s">
        <v>38</v>
      </c>
      <c r="AN5" t="s">
        <v>38</v>
      </c>
      <c r="AO5" t="s">
        <v>38</v>
      </c>
      <c r="AP5" t="s">
        <v>38</v>
      </c>
      <c r="AQ5" t="s">
        <v>38</v>
      </c>
      <c r="AR5" t="s">
        <v>38</v>
      </c>
      <c r="AS5" t="s">
        <v>38</v>
      </c>
      <c r="AT5" t="s">
        <v>38</v>
      </c>
      <c r="AU5" t="s">
        <v>38</v>
      </c>
      <c r="AV5" t="s">
        <v>38</v>
      </c>
    </row>
    <row r="6" spans="1:48" x14ac:dyDescent="0.25">
      <c r="B6" t="s">
        <v>34</v>
      </c>
      <c r="C6" t="s">
        <v>32</v>
      </c>
      <c r="D6" t="s">
        <v>35</v>
      </c>
      <c r="E6" t="s">
        <v>36</v>
      </c>
      <c r="F6" t="s">
        <v>35</v>
      </c>
      <c r="G6" t="s">
        <v>37</v>
      </c>
      <c r="H6" t="s">
        <v>35</v>
      </c>
      <c r="I6">
        <v>0</v>
      </c>
      <c r="J6">
        <v>1</v>
      </c>
      <c r="K6" t="s">
        <v>38</v>
      </c>
      <c r="L6" t="s">
        <v>38</v>
      </c>
      <c r="M6" t="s">
        <v>38</v>
      </c>
      <c r="N6" t="s">
        <v>38</v>
      </c>
      <c r="O6" t="s">
        <v>38</v>
      </c>
      <c r="P6" t="s">
        <v>38</v>
      </c>
      <c r="Q6" t="s">
        <v>38</v>
      </c>
      <c r="R6" t="s">
        <v>38</v>
      </c>
      <c r="S6" t="s">
        <v>38</v>
      </c>
      <c r="T6" t="s">
        <v>38</v>
      </c>
      <c r="U6" t="s">
        <v>38</v>
      </c>
      <c r="V6" t="s">
        <v>38</v>
      </c>
      <c r="W6" t="s">
        <v>38</v>
      </c>
      <c r="X6" t="s">
        <v>38</v>
      </c>
      <c r="Y6" t="s">
        <v>38</v>
      </c>
      <c r="Z6" t="s">
        <v>38</v>
      </c>
      <c r="AA6" t="s">
        <v>38</v>
      </c>
      <c r="AB6" t="s">
        <v>38</v>
      </c>
      <c r="AC6" t="s">
        <v>38</v>
      </c>
      <c r="AD6" t="s">
        <v>38</v>
      </c>
      <c r="AE6" t="s">
        <v>38</v>
      </c>
      <c r="AF6" t="s">
        <v>38</v>
      </c>
      <c r="AG6" t="s">
        <v>38</v>
      </c>
      <c r="AH6" t="s">
        <v>38</v>
      </c>
      <c r="AI6" t="s">
        <v>38</v>
      </c>
      <c r="AJ6" t="s">
        <v>38</v>
      </c>
      <c r="AK6" t="s">
        <v>38</v>
      </c>
      <c r="AL6" t="s">
        <v>38</v>
      </c>
      <c r="AM6" t="s">
        <v>38</v>
      </c>
      <c r="AN6" t="s">
        <v>38</v>
      </c>
      <c r="AO6" t="s">
        <v>38</v>
      </c>
      <c r="AP6" t="s">
        <v>38</v>
      </c>
      <c r="AQ6" t="s">
        <v>38</v>
      </c>
      <c r="AR6" t="s">
        <v>38</v>
      </c>
      <c r="AS6" t="s">
        <v>38</v>
      </c>
      <c r="AT6" t="s">
        <v>38</v>
      </c>
      <c r="AU6" t="s">
        <v>38</v>
      </c>
      <c r="AV6" t="s">
        <v>38</v>
      </c>
    </row>
    <row r="7" spans="1:48" x14ac:dyDescent="0.25">
      <c r="B7" t="s">
        <v>39</v>
      </c>
      <c r="C7" t="s">
        <v>35</v>
      </c>
      <c r="D7" t="s">
        <v>14</v>
      </c>
      <c r="E7" t="s">
        <v>35</v>
      </c>
      <c r="F7" t="s">
        <v>35</v>
      </c>
      <c r="G7" t="s">
        <v>35</v>
      </c>
      <c r="H7" t="s">
        <v>35</v>
      </c>
      <c r="I7">
        <v>0</v>
      </c>
      <c r="J7">
        <f>WATDMDClimate!F22</f>
        <v>12</v>
      </c>
      <c r="K7">
        <f>WATDMDClimate!G22</f>
        <v>12.25</v>
      </c>
      <c r="L7">
        <f>WATDMDClimate!H22</f>
        <v>12.5</v>
      </c>
      <c r="M7">
        <f>WATDMDClimate!I22</f>
        <v>12.75</v>
      </c>
      <c r="N7">
        <f>WATDMDClimate!J22</f>
        <v>13</v>
      </c>
      <c r="O7">
        <f>WATDMDClimate!K22</f>
        <v>15</v>
      </c>
      <c r="P7">
        <f>WATDMDClimate!L22</f>
        <v>17</v>
      </c>
      <c r="Q7">
        <f>WATDMDClimate!M22</f>
        <v>20</v>
      </c>
      <c r="R7">
        <f>WATDMDClimate!N22</f>
        <v>22</v>
      </c>
      <c r="S7">
        <f>WATDMDClimate!O22</f>
        <v>25</v>
      </c>
      <c r="T7">
        <f>WATDMDClimate!P22</f>
        <v>28.06</v>
      </c>
      <c r="U7">
        <f>WATDMDClimate!Q22</f>
        <v>31.12</v>
      </c>
      <c r="V7">
        <f>WATDMDClimate!R22</f>
        <v>34.18</v>
      </c>
      <c r="W7">
        <f>WATDMDClimate!S22</f>
        <v>37.24</v>
      </c>
      <c r="X7">
        <f>WATDMDClimate!T22</f>
        <v>40.299999999999997</v>
      </c>
      <c r="Y7">
        <f>WATDMDClimate!U22</f>
        <v>40.36</v>
      </c>
      <c r="Z7">
        <f>WATDMDClimate!V22</f>
        <v>40.42</v>
      </c>
      <c r="AA7">
        <f>WATDMDClimate!W22</f>
        <v>40.479999999999997</v>
      </c>
      <c r="AB7">
        <f>WATDMDClimate!X22</f>
        <v>40.54</v>
      </c>
      <c r="AC7">
        <f>WATDMDClimate!Y22</f>
        <v>40.6</v>
      </c>
      <c r="AD7">
        <f>WATDMDClimate!Z22</f>
        <v>41.2</v>
      </c>
      <c r="AE7">
        <f>WATDMDClimate!AA22</f>
        <v>41.8</v>
      </c>
      <c r="AF7">
        <f>WATDMDClimate!AB22</f>
        <v>42.4</v>
      </c>
      <c r="AG7">
        <f>WATDMDClimate!AC22</f>
        <v>43</v>
      </c>
      <c r="AH7">
        <f>WATDMDClimate!AD22</f>
        <v>43.6</v>
      </c>
      <c r="AI7" t="str">
        <f>WATDMDClimate!AE22</f>
        <v>null</v>
      </c>
      <c r="AJ7" t="str">
        <f>WATDMDClimate!AF22</f>
        <v>null</v>
      </c>
      <c r="AK7" t="str">
        <f>WATDMDClimate!AG22</f>
        <v>null</v>
      </c>
      <c r="AL7" t="str">
        <f>WATDMDClimate!AH22</f>
        <v>null</v>
      </c>
      <c r="AM7" t="str">
        <f>WATDMDClimate!AI22</f>
        <v>null</v>
      </c>
      <c r="AN7" t="str">
        <f>WATDMDClimate!AJ22</f>
        <v>null</v>
      </c>
      <c r="AO7" t="str">
        <f>WATDMDClimate!AK22</f>
        <v>null</v>
      </c>
      <c r="AP7" t="str">
        <f>WATDMDClimate!AL22</f>
        <v>null</v>
      </c>
      <c r="AQ7" t="str">
        <f>WATDMDClimate!AM22</f>
        <v>null</v>
      </c>
      <c r="AR7" t="str">
        <f>WATDMDClimate!AN22</f>
        <v>null</v>
      </c>
      <c r="AS7" t="str">
        <f>WATDMDClimate!AO22</f>
        <v>null</v>
      </c>
      <c r="AT7">
        <f>WATDMDClimate!AP22</f>
        <v>47</v>
      </c>
      <c r="AU7" t="s">
        <v>38</v>
      </c>
      <c r="AV7" t="s">
        <v>38</v>
      </c>
    </row>
    <row r="8" spans="1:48" x14ac:dyDescent="0.25">
      <c r="B8" t="s">
        <v>39</v>
      </c>
      <c r="C8" t="s">
        <v>35</v>
      </c>
      <c r="D8" t="s">
        <v>16</v>
      </c>
      <c r="E8" t="s">
        <v>35</v>
      </c>
      <c r="F8" t="s">
        <v>35</v>
      </c>
      <c r="G8" t="s">
        <v>35</v>
      </c>
      <c r="H8" t="s">
        <v>35</v>
      </c>
      <c r="I8">
        <v>0</v>
      </c>
      <c r="J8">
        <f>WATDMDClimate!F23</f>
        <v>230</v>
      </c>
      <c r="K8">
        <f>WATDMDClimate!G23</f>
        <v>236.25</v>
      </c>
      <c r="L8">
        <f>WATDMDClimate!H23</f>
        <v>242.5</v>
      </c>
      <c r="M8">
        <f>WATDMDClimate!I23</f>
        <v>248.75</v>
      </c>
      <c r="N8">
        <f>WATDMDClimate!J23</f>
        <v>255</v>
      </c>
      <c r="O8">
        <f>WATDMDClimate!K23</f>
        <v>265.60000000000002</v>
      </c>
      <c r="P8">
        <f>WATDMDClimate!L23</f>
        <v>276.2</v>
      </c>
      <c r="Q8">
        <f>WATDMDClimate!M23</f>
        <v>286.8</v>
      </c>
      <c r="R8">
        <f>WATDMDClimate!N23</f>
        <v>297.39999999999998</v>
      </c>
      <c r="S8">
        <f>WATDMDClimate!O23</f>
        <v>308</v>
      </c>
      <c r="T8">
        <f>WATDMDClimate!P23</f>
        <v>318.48399999999998</v>
      </c>
      <c r="U8">
        <f>WATDMDClimate!Q23</f>
        <v>328.96800000000002</v>
      </c>
      <c r="V8">
        <f>WATDMDClimate!R23</f>
        <v>339.452</v>
      </c>
      <c r="W8">
        <f>WATDMDClimate!S23</f>
        <v>349.93599999999998</v>
      </c>
      <c r="X8">
        <f>WATDMDClimate!T23</f>
        <v>360.42</v>
      </c>
      <c r="Y8">
        <f>WATDMDClimate!U23</f>
        <v>360.98200000000003</v>
      </c>
      <c r="Z8">
        <f>WATDMDClimate!V23</f>
        <v>361.54399999999998</v>
      </c>
      <c r="AA8">
        <f>WATDMDClimate!W23</f>
        <v>362.10599999999999</v>
      </c>
      <c r="AB8">
        <f>WATDMDClimate!X23</f>
        <v>362.66800000000001</v>
      </c>
      <c r="AC8">
        <f>WATDMDClimate!Y23</f>
        <v>363.23</v>
      </c>
      <c r="AD8">
        <f>WATDMDClimate!Z23</f>
        <v>379.80799999999999</v>
      </c>
      <c r="AE8">
        <f>WATDMDClimate!AA23</f>
        <v>396.38600000000002</v>
      </c>
      <c r="AF8">
        <f>WATDMDClimate!AB23</f>
        <v>412.964</v>
      </c>
      <c r="AG8">
        <f>WATDMDClimate!AC23</f>
        <v>429.54199999999997</v>
      </c>
      <c r="AH8">
        <f>WATDMDClimate!AD23</f>
        <v>446.12</v>
      </c>
      <c r="AI8" t="str">
        <f>WATDMDClimate!AE23</f>
        <v>null</v>
      </c>
      <c r="AJ8" t="str">
        <f>WATDMDClimate!AF23</f>
        <v>null</v>
      </c>
      <c r="AK8" t="str">
        <f>WATDMDClimate!AG23</f>
        <v>null</v>
      </c>
      <c r="AL8" t="str">
        <f>WATDMDClimate!AH23</f>
        <v>null</v>
      </c>
      <c r="AM8" t="str">
        <f>WATDMDClimate!AI23</f>
        <v>null</v>
      </c>
      <c r="AN8" t="str">
        <f>WATDMDClimate!AJ23</f>
        <v>null</v>
      </c>
      <c r="AO8" t="str">
        <f>WATDMDClimate!AK23</f>
        <v>null</v>
      </c>
      <c r="AP8" t="str">
        <f>WATDMDClimate!AL23</f>
        <v>null</v>
      </c>
      <c r="AQ8" t="str">
        <f>WATDMDClimate!AM23</f>
        <v>null</v>
      </c>
      <c r="AR8" t="str">
        <f>WATDMDClimate!AN23</f>
        <v>null</v>
      </c>
      <c r="AS8" t="str">
        <f>WATDMDClimate!AO23</f>
        <v>null</v>
      </c>
      <c r="AT8">
        <f>WATDMDClimate!AP23</f>
        <v>458.4</v>
      </c>
      <c r="AU8" t="s">
        <v>38</v>
      </c>
      <c r="AV8" t="s">
        <v>38</v>
      </c>
    </row>
    <row r="9" spans="1:48" x14ac:dyDescent="0.25">
      <c r="B9" t="s">
        <v>39</v>
      </c>
      <c r="C9" t="s">
        <v>35</v>
      </c>
      <c r="D9" t="s">
        <v>18</v>
      </c>
      <c r="E9" t="s">
        <v>35</v>
      </c>
      <c r="F9" t="s">
        <v>35</v>
      </c>
      <c r="G9" t="s">
        <v>35</v>
      </c>
      <c r="H9" t="s">
        <v>35</v>
      </c>
      <c r="I9">
        <v>0</v>
      </c>
      <c r="J9">
        <f>WATDMDClimate!F24</f>
        <v>2665.08</v>
      </c>
      <c r="K9">
        <f>WATDMDClimate!G24</f>
        <v>2678.26</v>
      </c>
      <c r="L9">
        <f>WATDMDClimate!H24</f>
        <v>2691.44</v>
      </c>
      <c r="M9">
        <f>WATDMDClimate!I24</f>
        <v>2704.62</v>
      </c>
      <c r="N9">
        <f>WATDMDClimate!J24</f>
        <v>2717.8</v>
      </c>
      <c r="O9">
        <f>WATDMDClimate!K24</f>
        <v>2730.98</v>
      </c>
      <c r="P9">
        <f>WATDMDClimate!L24</f>
        <v>2744.16</v>
      </c>
      <c r="Q9">
        <f>WATDMDClimate!M24</f>
        <v>2757.34</v>
      </c>
      <c r="R9">
        <f>WATDMDClimate!N24</f>
        <v>2770.52</v>
      </c>
      <c r="S9">
        <f>WATDMDClimate!O24</f>
        <v>2783.7</v>
      </c>
      <c r="T9">
        <f>WATDMDClimate!P24</f>
        <v>2796.88</v>
      </c>
      <c r="U9">
        <f>WATDMDClimate!Q24</f>
        <v>2810.06</v>
      </c>
      <c r="V9">
        <f>WATDMDClimate!R24</f>
        <v>2823.24</v>
      </c>
      <c r="W9">
        <f>WATDMDClimate!S24</f>
        <v>2836.42</v>
      </c>
      <c r="X9">
        <f>WATDMDClimate!T24</f>
        <v>2849.6</v>
      </c>
      <c r="Y9">
        <f>WATDMDClimate!U24</f>
        <v>2862.78</v>
      </c>
      <c r="Z9">
        <f>WATDMDClimate!V24</f>
        <v>2875.96</v>
      </c>
      <c r="AA9">
        <f>WATDMDClimate!W24</f>
        <v>2889.14</v>
      </c>
      <c r="AB9">
        <f>WATDMDClimate!X24</f>
        <v>2902.32</v>
      </c>
      <c r="AC9">
        <f>WATDMDClimate!Y24</f>
        <v>2915.5</v>
      </c>
      <c r="AD9">
        <f>WATDMDClimate!Z24</f>
        <v>2928.68</v>
      </c>
      <c r="AE9">
        <f>WATDMDClimate!AA24</f>
        <v>2941.86</v>
      </c>
      <c r="AF9">
        <f>WATDMDClimate!AB24</f>
        <v>2955.04</v>
      </c>
      <c r="AG9">
        <f>WATDMDClimate!AC24</f>
        <v>2968.22</v>
      </c>
      <c r="AH9">
        <f>WATDMDClimate!AD24</f>
        <v>2981.4</v>
      </c>
      <c r="AI9" t="str">
        <f>WATDMDClimate!AE24</f>
        <v>null</v>
      </c>
      <c r="AJ9" t="str">
        <f>WATDMDClimate!AF24</f>
        <v>null</v>
      </c>
      <c r="AK9" t="str">
        <f>WATDMDClimate!AG24</f>
        <v>null</v>
      </c>
      <c r="AL9" t="str">
        <f>WATDMDClimate!AH24</f>
        <v>null</v>
      </c>
      <c r="AM9" t="str">
        <f>WATDMDClimate!AI24</f>
        <v>null</v>
      </c>
      <c r="AN9" t="str">
        <f>WATDMDClimate!AJ24</f>
        <v>null</v>
      </c>
      <c r="AO9" t="str">
        <f>WATDMDClimate!AK24</f>
        <v>null</v>
      </c>
      <c r="AP9" t="str">
        <f>WATDMDClimate!AL24</f>
        <v>null</v>
      </c>
      <c r="AQ9" t="str">
        <f>WATDMDClimate!AM24</f>
        <v>null</v>
      </c>
      <c r="AR9" t="str">
        <f>WATDMDClimate!AN24</f>
        <v>null</v>
      </c>
      <c r="AS9" t="str">
        <f>WATDMDClimate!AO24</f>
        <v>null</v>
      </c>
      <c r="AT9">
        <f>WATDMDClimate!AP24</f>
        <v>3245</v>
      </c>
      <c r="AU9" t="s">
        <v>38</v>
      </c>
      <c r="AV9" t="s">
        <v>38</v>
      </c>
    </row>
    <row r="10" spans="1:48" x14ac:dyDescent="0.25">
      <c r="B10" t="s">
        <v>39</v>
      </c>
      <c r="C10" t="s">
        <v>35</v>
      </c>
      <c r="D10" t="s">
        <v>20</v>
      </c>
      <c r="E10" t="s">
        <v>35</v>
      </c>
      <c r="F10" t="s">
        <v>35</v>
      </c>
      <c r="G10" t="s">
        <v>35</v>
      </c>
      <c r="H10" t="s">
        <v>35</v>
      </c>
      <c r="I10">
        <v>0</v>
      </c>
      <c r="J10">
        <f>WATDMDClimate!F25</f>
        <v>3467.2275</v>
      </c>
      <c r="K10">
        <f>WATDMDClimate!G25</f>
        <v>3496.0877</v>
      </c>
      <c r="L10">
        <f>WATDMDClimate!H25</f>
        <v>3524.9479000000001</v>
      </c>
      <c r="M10">
        <f>WATDMDClimate!I25</f>
        <v>3553.8081999999999</v>
      </c>
      <c r="N10">
        <f>WATDMDClimate!J25</f>
        <v>3750</v>
      </c>
      <c r="O10" t="str">
        <f>WATDMDClimate!K25</f>
        <v>null</v>
      </c>
      <c r="P10" t="str">
        <f>WATDMDClimate!L25</f>
        <v>null</v>
      </c>
      <c r="Q10" t="str">
        <f>WATDMDClimate!M25</f>
        <v>null</v>
      </c>
      <c r="R10" t="str">
        <f>WATDMDClimate!N25</f>
        <v>null</v>
      </c>
      <c r="S10">
        <f>WATDMDClimate!O25</f>
        <v>3900</v>
      </c>
      <c r="T10" t="str">
        <f>WATDMDClimate!P25</f>
        <v>null</v>
      </c>
      <c r="U10">
        <f>WATDMDClimate!Q25</f>
        <v>4000</v>
      </c>
      <c r="V10" t="str">
        <f>WATDMDClimate!R25</f>
        <v>null</v>
      </c>
      <c r="W10" t="str">
        <f>WATDMDClimate!S25</f>
        <v>null</v>
      </c>
      <c r="X10" t="str">
        <f>WATDMDClimate!T25</f>
        <v>null</v>
      </c>
      <c r="Y10" t="str">
        <f>WATDMDClimate!U25</f>
        <v>null</v>
      </c>
      <c r="Z10" t="str">
        <f>WATDMDClimate!V25</f>
        <v>null</v>
      </c>
      <c r="AA10" t="str">
        <f>WATDMDClimate!W25</f>
        <v>null</v>
      </c>
      <c r="AB10" t="str">
        <f>WATDMDClimate!X25</f>
        <v>null</v>
      </c>
      <c r="AC10">
        <f>WATDMDClimate!Y25</f>
        <v>4100</v>
      </c>
      <c r="AD10" t="str">
        <f>WATDMDClimate!Z25</f>
        <v>null</v>
      </c>
      <c r="AE10" t="str">
        <f>WATDMDClimate!AA25</f>
        <v>null</v>
      </c>
      <c r="AF10" t="str">
        <f>WATDMDClimate!AB25</f>
        <v>null</v>
      </c>
      <c r="AG10" t="str">
        <f>WATDMDClimate!AC25</f>
        <v>null</v>
      </c>
      <c r="AH10" t="str">
        <f>WATDMDClimate!AD25</f>
        <v>null</v>
      </c>
      <c r="AI10" t="str">
        <f>WATDMDClimate!AE25</f>
        <v>null</v>
      </c>
      <c r="AJ10" t="str">
        <f>WATDMDClimate!AF25</f>
        <v>null</v>
      </c>
      <c r="AK10" t="str">
        <f>WATDMDClimate!AG25</f>
        <v>null</v>
      </c>
      <c r="AL10" t="str">
        <f>WATDMDClimate!AH25</f>
        <v>null</v>
      </c>
      <c r="AM10" t="str">
        <f>WATDMDClimate!AI25</f>
        <v>null</v>
      </c>
      <c r="AN10" t="str">
        <f>WATDMDClimate!AJ25</f>
        <v>null</v>
      </c>
      <c r="AO10" t="str">
        <f>WATDMDClimate!AK25</f>
        <v>null</v>
      </c>
      <c r="AP10" t="str">
        <f>WATDMDClimate!AL25</f>
        <v>null</v>
      </c>
      <c r="AQ10" t="str">
        <f>WATDMDClimate!AM25</f>
        <v>null</v>
      </c>
      <c r="AR10" t="str">
        <f>WATDMDClimate!AN25</f>
        <v>null</v>
      </c>
      <c r="AS10" t="str">
        <f>WATDMDClimate!AO25</f>
        <v>null</v>
      </c>
      <c r="AT10">
        <f>WATDMDClimate!AP25</f>
        <v>4200</v>
      </c>
      <c r="AU10" t="s">
        <v>38</v>
      </c>
      <c r="AV10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0" sqref="B10:D17"/>
    </sheetView>
  </sheetViews>
  <sheetFormatPr defaultRowHeight="15" x14ac:dyDescent="0.25"/>
  <cols>
    <col min="2" max="2" width="12.5703125" bestFit="1" customWidth="1"/>
    <col min="3" max="3" width="19.5703125" customWidth="1"/>
    <col min="4" max="5" width="16.42578125" bestFit="1" customWidth="1"/>
    <col min="6" max="8" width="1.7109375" bestFit="1" customWidth="1"/>
    <col min="9" max="9" width="2" bestFit="1" customWidth="1"/>
  </cols>
  <sheetData>
    <row r="1" spans="1:9" x14ac:dyDescent="0.25">
      <c r="A1" t="s">
        <v>10</v>
      </c>
      <c r="B1" t="s">
        <v>5</v>
      </c>
    </row>
    <row r="2" spans="1:9" x14ac:dyDescent="0.25">
      <c r="B2" t="s">
        <v>40</v>
      </c>
      <c r="C2" t="s">
        <v>23</v>
      </c>
      <c r="D2" t="s">
        <v>35</v>
      </c>
      <c r="E2" t="s">
        <v>14</v>
      </c>
      <c r="F2" t="s">
        <v>35</v>
      </c>
      <c r="G2" t="s">
        <v>35</v>
      </c>
      <c r="H2" t="s">
        <v>35</v>
      </c>
      <c r="I2">
        <v>1</v>
      </c>
    </row>
    <row r="3" spans="1:9" x14ac:dyDescent="0.25">
      <c r="B3" t="s">
        <v>40</v>
      </c>
      <c r="C3" t="s">
        <v>27</v>
      </c>
      <c r="D3" t="s">
        <v>35</v>
      </c>
      <c r="E3" t="s">
        <v>16</v>
      </c>
      <c r="F3" t="s">
        <v>35</v>
      </c>
      <c r="G3" t="s">
        <v>35</v>
      </c>
      <c r="H3" t="s">
        <v>35</v>
      </c>
      <c r="I3">
        <v>1</v>
      </c>
    </row>
    <row r="4" spans="1:9" x14ac:dyDescent="0.25">
      <c r="B4" t="s">
        <v>40</v>
      </c>
      <c r="C4" t="s">
        <v>30</v>
      </c>
      <c r="D4" t="s">
        <v>35</v>
      </c>
      <c r="E4" t="s">
        <v>18</v>
      </c>
      <c r="F4" t="s">
        <v>35</v>
      </c>
      <c r="G4" t="s">
        <v>35</v>
      </c>
      <c r="H4" t="s">
        <v>35</v>
      </c>
      <c r="I4">
        <v>1</v>
      </c>
    </row>
    <row r="5" spans="1:9" x14ac:dyDescent="0.25">
      <c r="B5" t="s">
        <v>40</v>
      </c>
      <c r="C5" t="s">
        <v>32</v>
      </c>
      <c r="D5" t="s">
        <v>35</v>
      </c>
      <c r="E5" t="s">
        <v>20</v>
      </c>
      <c r="F5" t="s">
        <v>35</v>
      </c>
      <c r="G5" t="s">
        <v>35</v>
      </c>
      <c r="H5" t="s">
        <v>35</v>
      </c>
      <c r="I5">
        <v>1</v>
      </c>
    </row>
    <row r="6" spans="1:9" x14ac:dyDescent="0.25">
      <c r="B6" t="s">
        <v>41</v>
      </c>
      <c r="C6" t="s">
        <v>23</v>
      </c>
      <c r="D6" t="s">
        <v>35</v>
      </c>
      <c r="E6" t="s">
        <v>35</v>
      </c>
      <c r="F6" t="s">
        <v>35</v>
      </c>
      <c r="G6" t="s">
        <v>35</v>
      </c>
      <c r="H6" t="s">
        <v>35</v>
      </c>
      <c r="I6">
        <v>1</v>
      </c>
    </row>
    <row r="7" spans="1:9" x14ac:dyDescent="0.25">
      <c r="B7" t="s">
        <v>41</v>
      </c>
      <c r="C7" t="s">
        <v>27</v>
      </c>
      <c r="D7" t="s">
        <v>35</v>
      </c>
      <c r="E7" t="s">
        <v>35</v>
      </c>
      <c r="F7" t="s">
        <v>35</v>
      </c>
      <c r="G7" t="s">
        <v>35</v>
      </c>
      <c r="H7" t="s">
        <v>35</v>
      </c>
      <c r="I7">
        <v>1</v>
      </c>
    </row>
    <row r="8" spans="1:9" x14ac:dyDescent="0.25">
      <c r="B8" t="s">
        <v>41</v>
      </c>
      <c r="C8" t="s">
        <v>30</v>
      </c>
      <c r="D8" t="s">
        <v>35</v>
      </c>
      <c r="E8" t="s">
        <v>35</v>
      </c>
      <c r="F8" t="s">
        <v>35</v>
      </c>
      <c r="G8" t="s">
        <v>35</v>
      </c>
      <c r="H8" t="s">
        <v>35</v>
      </c>
      <c r="I8">
        <v>1</v>
      </c>
    </row>
    <row r="9" spans="1:9" x14ac:dyDescent="0.25">
      <c r="B9" t="s">
        <v>41</v>
      </c>
      <c r="C9" t="s">
        <v>32</v>
      </c>
      <c r="D9" t="s">
        <v>35</v>
      </c>
      <c r="E9" t="s">
        <v>35</v>
      </c>
      <c r="F9" t="s">
        <v>35</v>
      </c>
      <c r="G9" t="s">
        <v>35</v>
      </c>
      <c r="H9" t="s">
        <v>35</v>
      </c>
      <c r="I9">
        <v>1</v>
      </c>
    </row>
    <row r="10" spans="1:9" x14ac:dyDescent="0.25">
      <c r="B10" t="s">
        <v>42</v>
      </c>
      <c r="C10" t="s">
        <v>23</v>
      </c>
      <c r="D10" t="s">
        <v>43</v>
      </c>
      <c r="E10" t="s">
        <v>35</v>
      </c>
      <c r="F10" t="s">
        <v>35</v>
      </c>
      <c r="G10" t="s">
        <v>35</v>
      </c>
      <c r="H10" t="s">
        <v>35</v>
      </c>
      <c r="I10">
        <v>1</v>
      </c>
    </row>
    <row r="11" spans="1:9" x14ac:dyDescent="0.25">
      <c r="B11" t="s">
        <v>42</v>
      </c>
      <c r="C11" t="s">
        <v>27</v>
      </c>
      <c r="D11" t="s">
        <v>44</v>
      </c>
      <c r="E11" t="s">
        <v>35</v>
      </c>
      <c r="F11" t="s">
        <v>35</v>
      </c>
      <c r="G11" t="s">
        <v>35</v>
      </c>
      <c r="H11" t="s">
        <v>35</v>
      </c>
      <c r="I11">
        <v>1</v>
      </c>
    </row>
    <row r="12" spans="1:9" x14ac:dyDescent="0.25">
      <c r="B12" t="s">
        <v>42</v>
      </c>
      <c r="C12" t="s">
        <v>30</v>
      </c>
      <c r="D12" t="s">
        <v>45</v>
      </c>
      <c r="E12" t="s">
        <v>35</v>
      </c>
      <c r="F12" t="s">
        <v>35</v>
      </c>
      <c r="G12" t="s">
        <v>35</v>
      </c>
      <c r="H12" t="s">
        <v>35</v>
      </c>
      <c r="I12">
        <v>1</v>
      </c>
    </row>
    <row r="13" spans="1:9" x14ac:dyDescent="0.25">
      <c r="B13" t="s">
        <v>42</v>
      </c>
      <c r="C13" t="s">
        <v>32</v>
      </c>
      <c r="D13" t="s">
        <v>46</v>
      </c>
      <c r="E13" t="s">
        <v>35</v>
      </c>
      <c r="F13" t="s">
        <v>35</v>
      </c>
      <c r="G13" t="s">
        <v>35</v>
      </c>
      <c r="H13" t="s">
        <v>35</v>
      </c>
      <c r="I13">
        <v>1</v>
      </c>
    </row>
    <row r="14" spans="1:9" x14ac:dyDescent="0.25">
      <c r="B14" t="s">
        <v>47</v>
      </c>
      <c r="C14" t="s">
        <v>23</v>
      </c>
      <c r="D14" t="s">
        <v>14</v>
      </c>
      <c r="E14" t="s">
        <v>35</v>
      </c>
      <c r="F14" t="s">
        <v>35</v>
      </c>
      <c r="G14" t="s">
        <v>35</v>
      </c>
      <c r="H14" t="s">
        <v>35</v>
      </c>
      <c r="I14">
        <v>1</v>
      </c>
    </row>
    <row r="15" spans="1:9" x14ac:dyDescent="0.25">
      <c r="B15" t="s">
        <v>47</v>
      </c>
      <c r="C15" t="s">
        <v>27</v>
      </c>
      <c r="D15" t="s">
        <v>16</v>
      </c>
      <c r="E15" t="s">
        <v>35</v>
      </c>
      <c r="F15" t="s">
        <v>35</v>
      </c>
      <c r="G15" t="s">
        <v>35</v>
      </c>
      <c r="H15" t="s">
        <v>35</v>
      </c>
      <c r="I15">
        <v>1</v>
      </c>
    </row>
    <row r="16" spans="1:9" x14ac:dyDescent="0.25">
      <c r="B16" t="s">
        <v>47</v>
      </c>
      <c r="C16" t="s">
        <v>30</v>
      </c>
      <c r="D16" t="s">
        <v>18</v>
      </c>
      <c r="E16" t="s">
        <v>35</v>
      </c>
      <c r="F16" t="s">
        <v>35</v>
      </c>
      <c r="G16" t="s">
        <v>35</v>
      </c>
      <c r="H16" t="s">
        <v>35</v>
      </c>
      <c r="I16">
        <v>1</v>
      </c>
    </row>
    <row r="17" spans="2:9" x14ac:dyDescent="0.25">
      <c r="B17" t="s">
        <v>47</v>
      </c>
      <c r="C17" t="s">
        <v>32</v>
      </c>
      <c r="D17" t="s">
        <v>20</v>
      </c>
      <c r="E17" t="s">
        <v>35</v>
      </c>
      <c r="F17" t="s">
        <v>35</v>
      </c>
      <c r="G17" t="s">
        <v>35</v>
      </c>
      <c r="H17" t="s">
        <v>35</v>
      </c>
      <c r="I1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WATDMDClimate (2)</vt:lpstr>
      <vt:lpstr>WATDMDClimate</vt:lpstr>
      <vt:lpstr>RegionInfo</vt:lpstr>
      <vt:lpstr>_GLOBAL-Items</vt:lpstr>
      <vt:lpstr>_GLOBAL-TSData</vt:lpstr>
      <vt:lpstr>_GLOBAL-TIDData</vt:lpstr>
      <vt:lpstr>REGION1-Items</vt:lpstr>
      <vt:lpstr>REGION1-TSData</vt:lpstr>
      <vt:lpstr>REGION1-TIDData</vt:lpstr>
      <vt:lpstr>Trade-TSData</vt:lpstr>
      <vt:lpstr>Trade-TIDData</vt:lpstr>
    </vt:vector>
  </TitlesOfParts>
  <Company>University of Cape Town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Fadiel Ahjum</dc:creator>
  <cp:lastModifiedBy>Fadiel Ahjum</cp:lastModifiedBy>
  <dcterms:created xsi:type="dcterms:W3CDTF">2015-04-15T13:35:01Z</dcterms:created>
  <dcterms:modified xsi:type="dcterms:W3CDTF">2016-08-04T22:33:43Z</dcterms:modified>
</cp:coreProperties>
</file>