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000" windowHeight="14480" tabRatio="500" activeTab="1"/>
  </bookViews>
  <sheets>
    <sheet name="QLFS 2008-2014" sheetId="2" r:id="rId1"/>
    <sheet name="Labour force calcs" sheetId="1" r:id="rId2"/>
    <sheet name="Raw Data" sheetId="3" r:id="rId3"/>
    <sheet name="Figures" sheetId="4" r:id="rId4"/>
  </sheets>
  <externalReferences>
    <externalReference r:id="rId5"/>
    <externalReference r:id="rId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hidden="1">[1]Table3.8b!#REF!</definedName>
    <definedName name="_AMO_SingleObject_30194841_ROM_F0.SEC2.Tabulate_1.SEC1.FTR.TXT1" hidden="1">[1]Table6!#REF!</definedName>
    <definedName name="_AMO_SingleObject_37461558_ROM_F0.SEC2.Tabulate_1.SEC1.HDR.TXT1" hidden="1">'[1]Table 2.4'!#REF!</definedName>
    <definedName name="_AMO_SingleObject_732119577_ROM_F0.SEC2.Tabulate_1.SEC2.BDY.Cross_tabular_summary_report_Table_1" hidden="1">[1]Table3.8c!#REF!</definedName>
    <definedName name="_AMO_SingleObject_921006515_ROM_F0.SEC2.Tabulate_1.SEC1.BDY.Cross_tabular_summary_report_Table_1" hidden="1">'QLFS 2008-2014'!$A$1:$M$54</definedName>
    <definedName name="_AMO_SingleObject_921006515_ROM_F0.SEC2.Tabulate_1.SEC1.FTR.TXT1" hidden="1">'QLFS 2008-2014'!#REF!</definedName>
    <definedName name="_AMO_SingleObject_921006515_ROM_F0.SEC2.Tabulate_1.SEC1.HDR.TXT1" hidden="1">'QLFS 2008-2014'!#REF!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XmlVersion" hidden="1">"'1'"</definedName>
    <definedName name="_xlnm.Print_Area" localSheetId="0">'QLFS 2008-2014'!#REF!</definedName>
    <definedName name="Summary_Tables">[1]Table1!#REF!</definedName>
    <definedName name="Summary_Tables_10">#REF!</definedName>
    <definedName name="Summary_Tables_11">[1]Table2.1!#REF!</definedName>
    <definedName name="Summary_Tables_14">#REF!</definedName>
    <definedName name="Summary_Tables_15">#REF!</definedName>
    <definedName name="Summary_Tables_17">[1]Table3.7!#REF!</definedName>
    <definedName name="Summary_Tables_18">[1]Table3.6!#REF!</definedName>
    <definedName name="Summary_Tables_19">#REF!</definedName>
    <definedName name="Summary_Tables_2">[1]Table1!#REF!</definedName>
    <definedName name="Summary_Tables_20">[1]Table4!#REF!</definedName>
    <definedName name="Summary_Tables_24">[1]Table8!#REF!</definedName>
    <definedName name="Summary_Tables_25">[1]Table2.2!#REF!</definedName>
    <definedName name="Summary_Tables_26">[1]Table2.2!#REF!</definedName>
    <definedName name="Summary_Tables_27">#REF!</definedName>
    <definedName name="Summary_Tables_28">'QLFS 2008-2014'!#REF!</definedName>
    <definedName name="Summary_Tables_29">'QLFS 2008-2014'!#REF!</definedName>
    <definedName name="Summary_Tables_3">[2]Table2.2!#REF!</definedName>
    <definedName name="Summary_Tables_30">'QLFS 2008-2014'!#REF!</definedName>
    <definedName name="Summary_Tables_31">'[1]Table 2.3'!#REF!</definedName>
    <definedName name="Summary_Tables_32">'[1]Table 2.3'!#REF!</definedName>
    <definedName name="Summary_Tables_34">[1]Table3.8a!#REF!</definedName>
    <definedName name="Summary_Tables_35">[1]Table3.8b!#REF!</definedName>
    <definedName name="Summary_Tables_36">#REF!</definedName>
    <definedName name="Summary_Tables_37">[1]Table3.8c!#REF!</definedName>
    <definedName name="Summary_Tables_38">[1]Table3.6!#REF!</definedName>
    <definedName name="Summary_Tables_4">[2]Table2.2!#REF!</definedName>
    <definedName name="Summary_Tables_44">[1]Table2.1!#REF!</definedName>
    <definedName name="Summary_Tables_45">[1]Table2.2!#REF!</definedName>
    <definedName name="Summary_Tables_46">[1]Table2.2!#REF!</definedName>
    <definedName name="Summary_Tables_5">[2]Table2.2!#REF!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G38" i="1"/>
  <c r="H38" i="1"/>
  <c r="I38" i="1"/>
  <c r="J38" i="1"/>
  <c r="K38" i="1"/>
  <c r="L38" i="1"/>
  <c r="E38" i="1"/>
  <c r="F32" i="1"/>
  <c r="G32" i="1"/>
  <c r="H32" i="1"/>
  <c r="I32" i="1"/>
  <c r="J32" i="1"/>
  <c r="K32" i="1"/>
  <c r="L32" i="1"/>
  <c r="E32" i="1"/>
  <c r="F33" i="1"/>
  <c r="F31" i="1" s="1"/>
  <c r="G33" i="1"/>
  <c r="G31" i="1" s="1"/>
  <c r="H33" i="1"/>
  <c r="H31" i="1" s="1"/>
  <c r="I33" i="1"/>
  <c r="I31" i="1" s="1"/>
  <c r="J33" i="1"/>
  <c r="J31" i="1" s="1"/>
  <c r="K33" i="1"/>
  <c r="K31" i="1" s="1"/>
  <c r="L33" i="1"/>
  <c r="L31" i="1" s="1"/>
  <c r="E33" i="1"/>
  <c r="E31" i="1" s="1"/>
  <c r="F37" i="1"/>
  <c r="G37" i="1"/>
  <c r="H37" i="1"/>
  <c r="I37" i="1"/>
  <c r="J37" i="1"/>
  <c r="K37" i="1"/>
  <c r="L37" i="1"/>
  <c r="E37" i="1"/>
  <c r="O52" i="1" l="1"/>
  <c r="O51" i="1"/>
  <c r="O50" i="1"/>
  <c r="O35" i="1"/>
  <c r="O37" i="1"/>
  <c r="O36" i="1"/>
  <c r="C45" i="1" l="1"/>
  <c r="K45" i="1"/>
  <c r="L45" i="1"/>
  <c r="J45" i="1"/>
  <c r="I45" i="1"/>
  <c r="H45" i="1"/>
  <c r="G45" i="1"/>
  <c r="F45" i="1"/>
  <c r="E45" i="1"/>
  <c r="D45" i="1"/>
  <c r="C44" i="1"/>
  <c r="L43" i="1" l="1"/>
  <c r="K43" i="1"/>
  <c r="J43" i="1"/>
  <c r="I43" i="1"/>
  <c r="H43" i="1"/>
  <c r="G43" i="1"/>
  <c r="F43" i="1"/>
  <c r="E43" i="1"/>
  <c r="D43" i="1"/>
  <c r="C43" i="1"/>
  <c r="L41" i="1"/>
  <c r="K41" i="1"/>
  <c r="J41" i="1"/>
  <c r="I41" i="1"/>
  <c r="H41" i="1"/>
  <c r="G41" i="1"/>
  <c r="F41" i="1"/>
  <c r="E41" i="1"/>
  <c r="D41" i="1"/>
  <c r="C41" i="1"/>
  <c r="D54" i="1" l="1"/>
  <c r="E54" i="1"/>
  <c r="F54" i="1"/>
  <c r="G54" i="1"/>
  <c r="H54" i="1"/>
  <c r="I54" i="1"/>
  <c r="J54" i="1"/>
  <c r="K54" i="1"/>
  <c r="L54" i="1"/>
  <c r="C54" i="1"/>
  <c r="D39" i="1"/>
  <c r="E39" i="1"/>
  <c r="F39" i="1"/>
  <c r="G39" i="1"/>
  <c r="H39" i="1"/>
  <c r="I39" i="1"/>
  <c r="J39" i="1"/>
  <c r="K39" i="1"/>
  <c r="L39" i="1"/>
  <c r="C39" i="1"/>
  <c r="C24" i="1"/>
  <c r="D24" i="1" s="1"/>
  <c r="E24" i="1" s="1"/>
  <c r="F24" i="1" s="1"/>
  <c r="G24" i="1" s="1"/>
  <c r="H24" i="1" s="1"/>
  <c r="I24" i="1" s="1"/>
  <c r="M51" i="1"/>
  <c r="M52" i="1"/>
  <c r="M53" i="1"/>
  <c r="M50" i="1"/>
  <c r="L55" i="1"/>
  <c r="K55" i="1"/>
  <c r="J55" i="1"/>
  <c r="I55" i="1"/>
  <c r="H55" i="1"/>
  <c r="G55" i="1"/>
  <c r="F55" i="1"/>
  <c r="E55" i="1"/>
  <c r="D55" i="1"/>
  <c r="C55" i="1"/>
  <c r="AA26" i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J25" i="1"/>
  <c r="K25" i="1"/>
  <c r="I25" i="1"/>
  <c r="H25" i="1"/>
  <c r="G25" i="1"/>
  <c r="F25" i="1"/>
  <c r="E25" i="1"/>
  <c r="D25" i="1"/>
  <c r="M36" i="1"/>
  <c r="M37" i="1"/>
  <c r="M38" i="1"/>
  <c r="M35" i="1"/>
  <c r="L12" i="1"/>
  <c r="C40" i="1"/>
  <c r="I14" i="1"/>
  <c r="C29" i="1" s="1"/>
  <c r="C57" i="1" s="1"/>
  <c r="C59" i="1" s="1"/>
  <c r="D40" i="1"/>
  <c r="E40" i="1"/>
  <c r="F40" i="1"/>
  <c r="G40" i="1"/>
  <c r="H40" i="1"/>
  <c r="I40" i="1"/>
  <c r="J40" i="1"/>
  <c r="K40" i="1"/>
  <c r="L40" i="1"/>
  <c r="D27" i="1"/>
  <c r="C20" i="1"/>
  <c r="E27" i="1"/>
  <c r="E26" i="1" s="1"/>
  <c r="F27" i="1"/>
  <c r="G27" i="1"/>
  <c r="H27" i="1"/>
  <c r="I27" i="1"/>
  <c r="J27" i="1"/>
  <c r="O11" i="3"/>
  <c r="O12" i="3"/>
  <c r="H49" i="3"/>
  <c r="I49" i="3"/>
  <c r="J49" i="3"/>
  <c r="F11" i="1"/>
  <c r="F13" i="1" s="1"/>
  <c r="J26" i="1" l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D26" i="1"/>
  <c r="I26" i="1"/>
  <c r="F26" i="1"/>
  <c r="K27" i="1"/>
  <c r="G26" i="1"/>
  <c r="L25" i="1"/>
  <c r="M25" i="1" s="1"/>
  <c r="N25" i="1" s="1"/>
  <c r="F15" i="1"/>
  <c r="D29" i="1"/>
  <c r="C42" i="1"/>
  <c r="AW26" i="1"/>
  <c r="H26" i="1"/>
  <c r="M27" i="1" l="1"/>
  <c r="L27" i="1"/>
  <c r="E29" i="1"/>
  <c r="D28" i="1"/>
  <c r="N27" i="1"/>
  <c r="O25" i="1"/>
  <c r="E28" i="1" l="1"/>
  <c r="F29" i="1"/>
  <c r="D57" i="1" s="1"/>
  <c r="D59" i="1" s="1"/>
  <c r="O27" i="1"/>
  <c r="P25" i="1"/>
  <c r="D42" i="1" l="1"/>
  <c r="D44" i="1" s="1"/>
  <c r="G29" i="1"/>
  <c r="F28" i="1"/>
  <c r="P27" i="1"/>
  <c r="Q25" i="1"/>
  <c r="H29" i="1" l="1"/>
  <c r="G28" i="1"/>
  <c r="R25" i="1"/>
  <c r="Q27" i="1"/>
  <c r="I29" i="1" l="1"/>
  <c r="H28" i="1"/>
  <c r="S25" i="1"/>
  <c r="R27" i="1"/>
  <c r="I28" i="1" l="1"/>
  <c r="J29" i="1"/>
  <c r="T25" i="1"/>
  <c r="S27" i="1"/>
  <c r="J28" i="1" l="1"/>
  <c r="K28" i="1" s="1"/>
  <c r="U25" i="1"/>
  <c r="T27" i="1"/>
  <c r="L28" i="1" l="1"/>
  <c r="K29" i="1"/>
  <c r="E57" i="1" s="1"/>
  <c r="E59" i="1" s="1"/>
  <c r="V25" i="1"/>
  <c r="U27" i="1"/>
  <c r="E42" i="1" l="1"/>
  <c r="E44" i="1" s="1"/>
  <c r="M28" i="1"/>
  <c r="L29" i="1"/>
  <c r="W25" i="1"/>
  <c r="V27" i="1"/>
  <c r="M29" i="1" l="1"/>
  <c r="N28" i="1"/>
  <c r="W27" i="1"/>
  <c r="X25" i="1"/>
  <c r="O28" i="1" l="1"/>
  <c r="N29" i="1"/>
  <c r="Y25" i="1"/>
  <c r="X27" i="1"/>
  <c r="O29" i="1" l="1"/>
  <c r="P28" i="1"/>
  <c r="Z25" i="1"/>
  <c r="Y27" i="1"/>
  <c r="P29" i="1" l="1"/>
  <c r="F57" i="1" s="1"/>
  <c r="F59" i="1" s="1"/>
  <c r="Q28" i="1"/>
  <c r="Z27" i="1"/>
  <c r="AA25" i="1"/>
  <c r="R28" i="1" l="1"/>
  <c r="Q29" i="1"/>
  <c r="F42" i="1"/>
  <c r="F44" i="1" s="1"/>
  <c r="AB25" i="1"/>
  <c r="AA27" i="1"/>
  <c r="R29" i="1" l="1"/>
  <c r="S28" i="1"/>
  <c r="AC25" i="1"/>
  <c r="AB27" i="1"/>
  <c r="S29" i="1" l="1"/>
  <c r="T28" i="1"/>
  <c r="AD25" i="1"/>
  <c r="AC27" i="1"/>
  <c r="U28" i="1" l="1"/>
  <c r="T29" i="1"/>
  <c r="AD27" i="1"/>
  <c r="AE25" i="1"/>
  <c r="U29" i="1" l="1"/>
  <c r="G57" i="1" s="1"/>
  <c r="G59" i="1" s="1"/>
  <c r="V28" i="1"/>
  <c r="AF25" i="1"/>
  <c r="AE27" i="1"/>
  <c r="V29" i="1" l="1"/>
  <c r="W28" i="1"/>
  <c r="G42" i="1"/>
  <c r="G44" i="1" s="1"/>
  <c r="AF27" i="1"/>
  <c r="AG25" i="1"/>
  <c r="X28" i="1" l="1"/>
  <c r="W29" i="1"/>
  <c r="AH25" i="1"/>
  <c r="AG27" i="1"/>
  <c r="Y28" i="1" l="1"/>
  <c r="X29" i="1"/>
  <c r="AH27" i="1"/>
  <c r="AI25" i="1"/>
  <c r="Z28" i="1" l="1"/>
  <c r="Y29" i="1"/>
  <c r="AJ25" i="1"/>
  <c r="AI27" i="1"/>
  <c r="AA28" i="1" l="1"/>
  <c r="Z29" i="1"/>
  <c r="H57" i="1" s="1"/>
  <c r="H59" i="1" s="1"/>
  <c r="AJ27" i="1"/>
  <c r="AK25" i="1"/>
  <c r="H42" i="1" l="1"/>
  <c r="H44" i="1" s="1"/>
  <c r="AB28" i="1"/>
  <c r="AA29" i="1"/>
  <c r="AL25" i="1"/>
  <c r="AK27" i="1"/>
  <c r="AC28" i="1" l="1"/>
  <c r="AB29" i="1"/>
  <c r="AL27" i="1"/>
  <c r="AM25" i="1"/>
  <c r="AD28" i="1" l="1"/>
  <c r="AC29" i="1"/>
  <c r="AN25" i="1"/>
  <c r="AM27" i="1"/>
  <c r="AE28" i="1" l="1"/>
  <c r="AD29" i="1"/>
  <c r="AN27" i="1"/>
  <c r="AO25" i="1"/>
  <c r="AF28" i="1" l="1"/>
  <c r="AE29" i="1"/>
  <c r="I57" i="1" s="1"/>
  <c r="I59" i="1" s="1"/>
  <c r="AO27" i="1"/>
  <c r="AP25" i="1"/>
  <c r="I42" i="1" l="1"/>
  <c r="I44" i="1" s="1"/>
  <c r="AG28" i="1"/>
  <c r="AF29" i="1"/>
  <c r="AP27" i="1"/>
  <c r="AQ25" i="1"/>
  <c r="AH28" i="1" l="1"/>
  <c r="AG29" i="1"/>
  <c r="AR25" i="1"/>
  <c r="AQ27" i="1"/>
  <c r="AI28" i="1" l="1"/>
  <c r="AH29" i="1"/>
  <c r="AR27" i="1"/>
  <c r="AS25" i="1"/>
  <c r="AJ28" i="1" l="1"/>
  <c r="AI29" i="1"/>
  <c r="AS27" i="1"/>
  <c r="AT25" i="1"/>
  <c r="AT27" i="1" s="1"/>
  <c r="AK28" i="1" l="1"/>
  <c r="AJ29" i="1"/>
  <c r="J57" i="1" s="1"/>
  <c r="J59" i="1" s="1"/>
  <c r="AT29" i="1"/>
  <c r="L57" i="1" s="1"/>
  <c r="L59" i="1" s="1"/>
  <c r="AW27" i="1"/>
  <c r="J42" i="1" l="1"/>
  <c r="J44" i="1" s="1"/>
  <c r="AL28" i="1"/>
  <c r="AK29" i="1"/>
  <c r="L42" i="1"/>
  <c r="L44" i="1" s="1"/>
  <c r="AM28" i="1" l="1"/>
  <c r="AL29" i="1"/>
  <c r="AN28" i="1" l="1"/>
  <c r="AM29" i="1"/>
  <c r="AN29" i="1" l="1"/>
  <c r="AO28" i="1"/>
  <c r="AP28" i="1" l="1"/>
  <c r="AO29" i="1"/>
  <c r="K57" i="1" s="1"/>
  <c r="K59" i="1" s="1"/>
  <c r="K42" i="1" l="1"/>
  <c r="K44" i="1" s="1"/>
  <c r="AP29" i="1"/>
  <c r="AQ28" i="1"/>
  <c r="AR28" i="1" l="1"/>
  <c r="AQ29" i="1"/>
  <c r="AR29" i="1" l="1"/>
  <c r="AS28" i="1"/>
  <c r="AS29" i="1" s="1"/>
</calcChain>
</file>

<file path=xl/comments1.xml><?xml version="1.0" encoding="utf-8"?>
<comments xmlns="http://schemas.openxmlformats.org/spreadsheetml/2006/main">
  <authors>
    <author>Tara Caetano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Tara Caetano:</t>
        </r>
        <r>
          <rPr>
            <sz val="9"/>
            <color indexed="81"/>
            <rFont val="Tahoma"/>
            <family val="2"/>
          </rPr>
          <t xml:space="preserve">
Consistent with the average population growth projection from the UN</t>
        </r>
      </text>
    </comment>
    <comment ref="H12" authorId="0">
      <text>
        <r>
          <rPr>
            <b/>
            <sz val="9"/>
            <color indexed="81"/>
            <rFont val="Calibri"/>
            <family val="2"/>
          </rPr>
          <t>Tara Caetano:</t>
        </r>
        <r>
          <rPr>
            <sz val="9"/>
            <color indexed="81"/>
            <rFont val="Calibri"/>
            <family val="2"/>
          </rPr>
          <t xml:space="preserve">
Stats SA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Tara Caetano:</t>
        </r>
        <r>
          <rPr>
            <sz val="9"/>
            <color indexed="81"/>
            <rFont val="Tahoma"/>
            <family val="2"/>
          </rPr>
          <t xml:space="preserve">
Adjusted population for new UN projection of 0,6%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Tara Caetano:</t>
        </r>
        <r>
          <rPr>
            <sz val="9"/>
            <color indexed="81"/>
            <rFont val="Tahoma"/>
            <family val="2"/>
          </rPr>
          <t xml:space="preserve">
Consistent with QFLS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Tara Caetano:</t>
        </r>
        <r>
          <rPr>
            <sz val="9"/>
            <color indexed="81"/>
            <rFont val="Tahoma"/>
            <family val="2"/>
          </rPr>
          <t xml:space="preserve">
Consistent with NDP</t>
        </r>
      </text>
    </comment>
  </commentList>
</comments>
</file>

<file path=xl/sharedStrings.xml><?xml version="1.0" encoding="utf-8"?>
<sst xmlns="http://schemas.openxmlformats.org/spreadsheetml/2006/main" count="614" uniqueCount="331">
  <si>
    <t>Table 2: Labour force characteristics by sex - All population groups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</si>
  <si>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</si>
  <si>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</si>
  <si>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</si>
  <si>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</si>
  <si>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</si>
  <si>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</si>
  <si>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</si>
  <si>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</si>
  <si>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</si>
  <si>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</si>
  <si>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</si>
  <si>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</si>
  <si>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</si>
  <si>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</si>
  <si>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</si>
  <si>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</si>
  <si>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</si>
  <si>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</si>
  <si>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</si>
  <si>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</si>
  <si>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</si>
  <si>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</si>
  <si>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</si>
  <si>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</si>
  <si>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</si>
  <si>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</si>
  <si>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</si>
  <si>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</si>
  <si>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Thousand</t>
  </si>
  <si>
    <t>Both sexes</t>
  </si>
  <si>
    <t xml:space="preserve"> Population 15-64 yrs</t>
  </si>
  <si>
    <t xml:space="preserve">  Labour Force</t>
  </si>
  <si>
    <t xml:space="preserve">    Employed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</si>
  <si>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</si>
  <si>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</si>
  <si>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</si>
  <si>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</si>
  <si>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Unemployed</t>
  </si>
  <si>
    <t xml:space="preserve">    Not economically active</t>
  </si>
  <si>
    <t xml:space="preserve">      Discouraged work-seekers</t>
  </si>
  <si>
    <t xml:space="preserve">      Other(not economically active)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</si>
  <si>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</si>
  <si>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</si>
  <si>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</si>
  <si>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</si>
  <si>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>Women</t>
  </si>
  <si>
    <t>Men</t>
  </si>
  <si>
    <t>QLFS Trends 2008-2014</t>
  </si>
  <si>
    <t>hhd-0</t>
  </si>
  <si>
    <t>hhd-1</t>
  </si>
  <si>
    <t>hhd-2</t>
  </si>
  <si>
    <t>hhd-3</t>
  </si>
  <si>
    <t>hhd-4</t>
  </si>
  <si>
    <t>hhd-5</t>
  </si>
  <si>
    <t>hhd-6</t>
  </si>
  <si>
    <t>hhd-7</t>
  </si>
  <si>
    <t>hhd-8</t>
  </si>
  <si>
    <t>hhd-91</t>
  </si>
  <si>
    <t>hhd-92</t>
  </si>
  <si>
    <t>hhd-93</t>
  </si>
  <si>
    <t>hhd-94</t>
  </si>
  <si>
    <t>hhd-95</t>
  </si>
  <si>
    <t>Total</t>
  </si>
  <si>
    <t>Household population (thousands)</t>
  </si>
  <si>
    <t>QFS</t>
  </si>
  <si>
    <t>Level</t>
  </si>
  <si>
    <t>flab-p</t>
  </si>
  <si>
    <t>flab-m</t>
  </si>
  <si>
    <t>flab-s</t>
  </si>
  <si>
    <t>flab-t</t>
  </si>
  <si>
    <t>Quantity of factor supply</t>
  </si>
  <si>
    <t>xLABOR</t>
  </si>
  <si>
    <t>xxflab-p</t>
  </si>
  <si>
    <t>1923.8293689911</t>
  </si>
  <si>
    <t>xxflab-m</t>
  </si>
  <si>
    <t>3750.28941567426</t>
  </si>
  <si>
    <t>xxflab-s</t>
  </si>
  <si>
    <t>3485.44956307523</t>
  </si>
  <si>
    <t>xxflab-t</t>
  </si>
  <si>
    <t>2906.00351834624</t>
  </si>
  <si>
    <t>Unemployment Rate</t>
  </si>
  <si>
    <t>Labour Force</t>
  </si>
  <si>
    <t>QF0</t>
  </si>
  <si>
    <t>Calculated unemployment from model</t>
  </si>
  <si>
    <t>Calculated labour force</t>
  </si>
  <si>
    <t>Population</t>
  </si>
  <si>
    <t>Population Growth</t>
  </si>
  <si>
    <t>Labour force growth</t>
  </si>
  <si>
    <t>QFSX</t>
  </si>
  <si>
    <t>Unemployed</t>
  </si>
  <si>
    <t>Unemployment rate</t>
  </si>
  <si>
    <t>Quantity of labour demand</t>
  </si>
  <si>
    <t>Labour Force Calculations</t>
  </si>
  <si>
    <t>QFS0</t>
  </si>
  <si>
    <t>aagri</t>
  </si>
  <si>
    <t>200.89</t>
  </si>
  <si>
    <t>125.80</t>
  </si>
  <si>
    <t>45.69</t>
  </si>
  <si>
    <t>23.14</t>
  </si>
  <si>
    <t>afore</t>
  </si>
  <si>
    <t>12.46</t>
  </si>
  <si>
    <t>19.95</t>
  </si>
  <si>
    <t>2.40</t>
  </si>
  <si>
    <t>3.55</t>
  </si>
  <si>
    <t>afish</t>
  </si>
  <si>
    <t>5.72</t>
  </si>
  <si>
    <t>9.17</t>
  </si>
  <si>
    <t>1.10</t>
  </si>
  <si>
    <t>1.63</t>
  </si>
  <si>
    <t>acoal</t>
  </si>
  <si>
    <t>37.72</t>
  </si>
  <si>
    <t>93.61</t>
  </si>
  <si>
    <t>45.76</t>
  </si>
  <si>
    <t>16.58</t>
  </si>
  <si>
    <t>angas</t>
  </si>
  <si>
    <t>17.27</t>
  </si>
  <si>
    <t>13.01</t>
  </si>
  <si>
    <t>7.92</t>
  </si>
  <si>
    <t>2.55</t>
  </si>
  <si>
    <t>aomin</t>
  </si>
  <si>
    <t>151.51</t>
  </si>
  <si>
    <t>405.80</t>
  </si>
  <si>
    <t>196.80</t>
  </si>
  <si>
    <t>71.64</t>
  </si>
  <si>
    <t>afood</t>
  </si>
  <si>
    <t>51.63</t>
  </si>
  <si>
    <t>90.73</t>
  </si>
  <si>
    <t>70.76</t>
  </si>
  <si>
    <t>27.11</t>
  </si>
  <si>
    <t>abevt</t>
  </si>
  <si>
    <t>16.16</t>
  </si>
  <si>
    <t>23.15</t>
  </si>
  <si>
    <t>39.62</t>
  </si>
  <si>
    <t>8.71</t>
  </si>
  <si>
    <t>atext</t>
  </si>
  <si>
    <t>5.58</t>
  </si>
  <si>
    <t>18.89</t>
  </si>
  <si>
    <t>13.09</t>
  </si>
  <si>
    <t>2.35</t>
  </si>
  <si>
    <t>aclth</t>
  </si>
  <si>
    <t>10.87</t>
  </si>
  <si>
    <t>29.20</t>
  </si>
  <si>
    <t>12.27</t>
  </si>
  <si>
    <t>5.90</t>
  </si>
  <si>
    <t>aleat</t>
  </si>
  <si>
    <t>1.00</t>
  </si>
  <si>
    <t>2.68</t>
  </si>
  <si>
    <t>1.13</t>
  </si>
  <si>
    <t>0.54</t>
  </si>
  <si>
    <t>afoot</t>
  </si>
  <si>
    <t>1.96</t>
  </si>
  <si>
    <t>5.25</t>
  </si>
  <si>
    <t>2.21</t>
  </si>
  <si>
    <t>1.06</t>
  </si>
  <si>
    <t>awood</t>
  </si>
  <si>
    <t>20.54</t>
  </si>
  <si>
    <t>40.63</t>
  </si>
  <si>
    <t>9.16</t>
  </si>
  <si>
    <t>4.10</t>
  </si>
  <si>
    <t>apapr</t>
  </si>
  <si>
    <t>8.84</t>
  </si>
  <si>
    <t>14.16</t>
  </si>
  <si>
    <t>20.74</t>
  </si>
  <si>
    <t>9.85</t>
  </si>
  <si>
    <t>aprnt</t>
  </si>
  <si>
    <t>14.34</t>
  </si>
  <si>
    <t>22.97</t>
  </si>
  <si>
    <t>33.66</t>
  </si>
  <si>
    <t>15.99</t>
  </si>
  <si>
    <t>apetr</t>
  </si>
  <si>
    <t>3.05</t>
  </si>
  <si>
    <t>3.71</t>
  </si>
  <si>
    <t>6.59</t>
  </si>
  <si>
    <t>abchm</t>
  </si>
  <si>
    <t>6.76</t>
  </si>
  <si>
    <t>8.23</t>
  </si>
  <si>
    <t>24.11</t>
  </si>
  <si>
    <t>14.62</t>
  </si>
  <si>
    <t>aochm</t>
  </si>
  <si>
    <t>15.11</t>
  </si>
  <si>
    <t>18.40</t>
  </si>
  <si>
    <t>53.88</t>
  </si>
  <si>
    <t>32.69</t>
  </si>
  <si>
    <t>arubb</t>
  </si>
  <si>
    <t>2.49</t>
  </si>
  <si>
    <t>3.03</t>
  </si>
  <si>
    <t>8.87</t>
  </si>
  <si>
    <t>5.38</t>
  </si>
  <si>
    <t>aplas</t>
  </si>
  <si>
    <t>10.22</t>
  </si>
  <si>
    <t>12.45</t>
  </si>
  <si>
    <t>36.45</t>
  </si>
  <si>
    <t>22.11</t>
  </si>
  <si>
    <t>aglas</t>
  </si>
  <si>
    <t>7.38</t>
  </si>
  <si>
    <t>8.93</t>
  </si>
  <si>
    <t>9.91</t>
  </si>
  <si>
    <t>anmet</t>
  </si>
  <si>
    <t>15.64</t>
  </si>
  <si>
    <t>18.91</t>
  </si>
  <si>
    <t>21.00</t>
  </si>
  <si>
    <t>4.68</t>
  </si>
  <si>
    <t>airon</t>
  </si>
  <si>
    <t>21.85</t>
  </si>
  <si>
    <t>42.53</t>
  </si>
  <si>
    <t>46.32</t>
  </si>
  <si>
    <t>19.73</t>
  </si>
  <si>
    <t>anfrm</t>
  </si>
  <si>
    <t>5.23</t>
  </si>
  <si>
    <t>10.19</t>
  </si>
  <si>
    <t>11.10</t>
  </si>
  <si>
    <t>4.73</t>
  </si>
  <si>
    <t>ametp</t>
  </si>
  <si>
    <t>29.30</t>
  </si>
  <si>
    <t>57.04</t>
  </si>
  <si>
    <t>62.12</t>
  </si>
  <si>
    <t>26.46</t>
  </si>
  <si>
    <t>amach</t>
  </si>
  <si>
    <t>3.60</t>
  </si>
  <si>
    <t>20.05</t>
  </si>
  <si>
    <t>69.15</t>
  </si>
  <si>
    <t>41.63</t>
  </si>
  <si>
    <t>aemch</t>
  </si>
  <si>
    <t>1.68</t>
  </si>
  <si>
    <t>9.37</t>
  </si>
  <si>
    <t>32.34</t>
  </si>
  <si>
    <t>19.47</t>
  </si>
  <si>
    <t>asequ</t>
  </si>
  <si>
    <t>0.74</t>
  </si>
  <si>
    <t>4.14</t>
  </si>
  <si>
    <t>14.29</t>
  </si>
  <si>
    <t>8.61</t>
  </si>
  <si>
    <t>avehi</t>
  </si>
  <si>
    <t>6.21</t>
  </si>
  <si>
    <t>42.69</t>
  </si>
  <si>
    <t>60.26</t>
  </si>
  <si>
    <t>50.32</t>
  </si>
  <si>
    <t>atequ</t>
  </si>
  <si>
    <t>1.41</t>
  </si>
  <si>
    <t>9.73</t>
  </si>
  <si>
    <t>13.74</t>
  </si>
  <si>
    <t>11.47</t>
  </si>
  <si>
    <t>afurn</t>
  </si>
  <si>
    <t>25.26</t>
  </si>
  <si>
    <t>18.90</t>
  </si>
  <si>
    <t>11.05</t>
  </si>
  <si>
    <t>4.36</t>
  </si>
  <si>
    <t>aoman</t>
  </si>
  <si>
    <t>22.98</t>
  </si>
  <si>
    <t>17.19</t>
  </si>
  <si>
    <t>10.05</t>
  </si>
  <si>
    <t>3.96</t>
  </si>
  <si>
    <t>aelec</t>
  </si>
  <si>
    <t>4.70</t>
  </si>
  <si>
    <t>7.06</t>
  </si>
  <si>
    <t>13.89</t>
  </si>
  <si>
    <t>11.74</t>
  </si>
  <si>
    <t>awatr</t>
  </si>
  <si>
    <t>2.41</t>
  </si>
  <si>
    <t>3.77</t>
  </si>
  <si>
    <t>6.92</t>
  </si>
  <si>
    <t>7.90</t>
  </si>
  <si>
    <t>acons</t>
  </si>
  <si>
    <t>115.82</t>
  </si>
  <si>
    <t>179.78</t>
  </si>
  <si>
    <t>122.30</t>
  </si>
  <si>
    <t>56.32</t>
  </si>
  <si>
    <t>atrad</t>
  </si>
  <si>
    <t>353.21</t>
  </si>
  <si>
    <t>1011.79</t>
  </si>
  <si>
    <t>538.67</t>
  </si>
  <si>
    <t>214.38</t>
  </si>
  <si>
    <t>ahotl</t>
  </si>
  <si>
    <t>14.15</t>
  </si>
  <si>
    <t>34.74</t>
  </si>
  <si>
    <t>39.80</t>
  </si>
  <si>
    <t>26.53</t>
  </si>
  <si>
    <t>atran</t>
  </si>
  <si>
    <t>84.81</t>
  </si>
  <si>
    <t>143.07</t>
  </si>
  <si>
    <t>176.97</t>
  </si>
  <si>
    <t>119.41</t>
  </si>
  <si>
    <t>acomm</t>
  </si>
  <si>
    <t>8.34</t>
  </si>
  <si>
    <t>57.88</t>
  </si>
  <si>
    <t>63.72</t>
  </si>
  <si>
    <t>77.32</t>
  </si>
  <si>
    <t>afsrv</t>
  </si>
  <si>
    <t>9.68</t>
  </si>
  <si>
    <t>84.04</t>
  </si>
  <si>
    <t>369.07</t>
  </si>
  <si>
    <t>329.51</t>
  </si>
  <si>
    <t>absrv</t>
  </si>
  <si>
    <t>34.45</t>
  </si>
  <si>
    <t>170.44</t>
  </si>
  <si>
    <t>164.33</t>
  </si>
  <si>
    <t>203.51</t>
  </si>
  <si>
    <t>agsrv</t>
  </si>
  <si>
    <t>160.76</t>
  </si>
  <si>
    <t>347.94</t>
  </si>
  <si>
    <t>849.11</t>
  </si>
  <si>
    <t>1176.25</t>
  </si>
  <si>
    <t>aosrv</t>
  </si>
  <si>
    <t>400.12</t>
  </si>
  <si>
    <t>489.32</t>
  </si>
  <si>
    <t>142.87</t>
  </si>
  <si>
    <t>209.43</t>
  </si>
  <si>
    <t>Labour Force - Total</t>
  </si>
  <si>
    <t>Labour Force - Informal</t>
  </si>
  <si>
    <t>Skills breakdown</t>
  </si>
  <si>
    <t>QFX</t>
  </si>
  <si>
    <t>Population 15-64</t>
  </si>
  <si>
    <t>Labour force participation</t>
  </si>
  <si>
    <t>Labour Force CGE</t>
  </si>
  <si>
    <t>2007 CGE</t>
  </si>
  <si>
    <t>Labour force share of population</t>
  </si>
  <si>
    <t xml:space="preserve">sim 1 </t>
  </si>
  <si>
    <t xml:space="preserve">sim 2 </t>
  </si>
  <si>
    <t>Labour participation</t>
  </si>
  <si>
    <t>Unskilled</t>
  </si>
  <si>
    <t>Low Skill</t>
  </si>
  <si>
    <t>High Skill</t>
  </si>
  <si>
    <t>Economic Structure Scenario 1</t>
  </si>
  <si>
    <t>High Skills Scenario 2</t>
  </si>
  <si>
    <t>Unskilled (High Skills)</t>
  </si>
  <si>
    <t>Semi-skilled (High Skills)</t>
  </si>
  <si>
    <t>Unskilled (Economic Structure)</t>
  </si>
  <si>
    <t>Skilled (Economic Structure)</t>
  </si>
  <si>
    <t>Semi-skilled (Economic Structure)</t>
  </si>
  <si>
    <t>Skilled (High Skills)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</si>
</sst>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##,###"/>
    <numFmt numFmtId="166" formatCode="#,##0.0"/>
    <numFmt numFmtId="167" formatCode="0.0"/>
    <numFmt numFmtId="168" formatCode="###,###.0"/>
    <numFmt numFmtId="169" formatCode="_(* #,##0_);_(* \(#,##0\);_(* &quot;-&quot;??_);_(@_)"/>
    <numFmt numFmtId="170" formatCode="0.0%"/>
    <numFmt numFmtId="171" formatCode="0.00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8" fillId="0" borderId="0" xfId="5" applyFont="1"/>
    <xf numFmtId="49" fontId="7" fillId="0" borderId="6" xfId="5" applyNumberFormat="1" applyFont="1" applyBorder="1" applyAlignment="1">
      <alignment horizontal="center" vertical="center" wrapText="1"/>
    </xf>
    <xf numFmtId="49" fontId="7" fillId="0" borderId="6" xfId="5" applyNumberFormat="1" applyFont="1" applyFill="1" applyBorder="1" applyAlignment="1">
      <alignment horizontal="center" vertical="center" wrapText="1"/>
    </xf>
    <xf numFmtId="49" fontId="7" fillId="0" borderId="6" xfId="5" applyNumberFormat="1" applyFont="1" applyBorder="1" applyAlignment="1">
      <alignment horizontal="center" vertical="center"/>
    </xf>
    <xf numFmtId="0" fontId="8" fillId="0" borderId="6" xfId="5" applyNumberFormat="1" applyFont="1" applyBorder="1" applyAlignment="1">
      <alignment horizontal="left"/>
    </xf>
    <xf numFmtId="49" fontId="8" fillId="0" borderId="6" xfId="5" applyNumberFormat="1" applyFont="1" applyBorder="1" applyAlignment="1">
      <alignment horizontal="center" vertical="center"/>
    </xf>
    <xf numFmtId="49" fontId="7" fillId="0" borderId="6" xfId="5" applyNumberFormat="1" applyFont="1" applyBorder="1" applyAlignment="1">
      <alignment horizontal="left" vertical="top"/>
    </xf>
    <xf numFmtId="165" fontId="7" fillId="0" borderId="6" xfId="5" applyNumberFormat="1" applyFont="1" applyBorder="1" applyAlignment="1">
      <alignment horizontal="right"/>
    </xf>
    <xf numFmtId="0" fontId="7" fillId="0" borderId="0" xfId="5" applyFont="1"/>
    <xf numFmtId="165" fontId="7" fillId="0" borderId="6" xfId="5" applyNumberFormat="1" applyFont="1" applyBorder="1" applyAlignment="1">
      <alignment horizontal="right" vertical="center"/>
    </xf>
    <xf numFmtId="3" fontId="7" fillId="0" borderId="6" xfId="5" applyNumberFormat="1" applyFont="1" applyBorder="1" applyAlignment="1">
      <alignment horizontal="right" vertical="center"/>
    </xf>
    <xf numFmtId="49" fontId="8" fillId="0" borderId="6" xfId="5" applyNumberFormat="1" applyFont="1" applyBorder="1" applyAlignment="1">
      <alignment horizontal="left" vertical="top"/>
    </xf>
    <xf numFmtId="165" fontId="8" fillId="0" borderId="6" xfId="5" applyNumberFormat="1" applyFont="1" applyBorder="1" applyAlignment="1">
      <alignment horizontal="right"/>
    </xf>
    <xf numFmtId="165" fontId="8" fillId="0" borderId="6" xfId="5" applyNumberFormat="1" applyFont="1" applyBorder="1" applyAlignment="1">
      <alignment horizontal="right" vertical="center"/>
    </xf>
    <xf numFmtId="3" fontId="8" fillId="0" borderId="6" xfId="5" applyNumberFormat="1" applyFont="1" applyBorder="1" applyAlignment="1">
      <alignment horizontal="right" vertical="center"/>
    </xf>
    <xf numFmtId="3" fontId="8" fillId="0" borderId="6" xfId="5" applyNumberFormat="1" applyFont="1" applyBorder="1" applyAlignment="1">
      <alignment horizontal="right"/>
    </xf>
    <xf numFmtId="166" fontId="8" fillId="0" borderId="6" xfId="5" applyNumberFormat="1" applyFont="1" applyBorder="1" applyAlignment="1">
      <alignment horizontal="right"/>
    </xf>
    <xf numFmtId="167" fontId="8" fillId="0" borderId="6" xfId="5" applyNumberFormat="1" applyFont="1" applyBorder="1" applyAlignment="1">
      <alignment horizontal="right"/>
    </xf>
    <xf numFmtId="167" fontId="8" fillId="0" borderId="7" xfId="5" applyNumberFormat="1" applyFont="1" applyBorder="1" applyAlignment="1">
      <alignment horizontal="right" vertical="center"/>
    </xf>
    <xf numFmtId="166" fontId="8" fillId="0" borderId="8" xfId="5" applyNumberFormat="1" applyFont="1" applyBorder="1" applyAlignment="1">
      <alignment horizontal="right"/>
    </xf>
    <xf numFmtId="168" fontId="8" fillId="0" borderId="6" xfId="5" applyNumberFormat="1" applyFont="1" applyBorder="1" applyAlignment="1">
      <alignment horizontal="right"/>
    </xf>
    <xf numFmtId="166" fontId="8" fillId="0" borderId="7" xfId="5" applyNumberFormat="1" applyFont="1" applyBorder="1" applyAlignment="1">
      <alignment horizontal="right" vertical="center"/>
    </xf>
    <xf numFmtId="167" fontId="7" fillId="0" borderId="6" xfId="5" applyNumberFormat="1" applyFont="1" applyBorder="1" applyAlignment="1">
      <alignment horizontal="right"/>
    </xf>
    <xf numFmtId="166" fontId="8" fillId="0" borderId="3" xfId="5" applyNumberFormat="1" applyFont="1" applyBorder="1" applyAlignment="1">
      <alignment horizontal="right" vertical="center"/>
    </xf>
    <xf numFmtId="2" fontId="8" fillId="0" borderId="6" xfId="5" applyNumberFormat="1" applyFont="1" applyBorder="1" applyAlignment="1">
      <alignment horizontal="right"/>
    </xf>
    <xf numFmtId="2" fontId="7" fillId="0" borderId="6" xfId="5" applyNumberFormat="1" applyFont="1" applyBorder="1" applyAlignment="1">
      <alignment horizontal="right"/>
    </xf>
    <xf numFmtId="0" fontId="7" fillId="0" borderId="6" xfId="5" applyNumberFormat="1" applyFont="1" applyBorder="1" applyAlignment="1">
      <alignment horizontal="right"/>
    </xf>
    <xf numFmtId="166" fontId="7" fillId="0" borderId="7" xfId="5" applyNumberFormat="1" applyFont="1" applyBorder="1" applyAlignment="1">
      <alignment horizontal="right" vertical="center"/>
    </xf>
    <xf numFmtId="0" fontId="6" fillId="0" borderId="0" xfId="5" applyFont="1" applyBorder="1" applyAlignment="1"/>
    <xf numFmtId="164" fontId="0" fillId="0" borderId="0" xfId="1" applyFont="1"/>
    <xf numFmtId="169" fontId="0" fillId="0" borderId="0" xfId="1" applyNumberFormat="1" applyFont="1"/>
    <xf numFmtId="9" fontId="0" fillId="0" borderId="0" xfId="2" applyFont="1"/>
    <xf numFmtId="9" fontId="0" fillId="0" borderId="0" xfId="2" applyNumberFormat="1" applyFont="1"/>
    <xf numFmtId="169" fontId="0" fillId="0" borderId="0" xfId="0" applyNumberFormat="1"/>
    <xf numFmtId="0" fontId="3" fillId="2" borderId="2" xfId="4"/>
    <xf numFmtId="170" fontId="3" fillId="2" borderId="2" xfId="2" applyNumberFormat="1" applyFont="1" applyFill="1" applyBorder="1"/>
    <xf numFmtId="0" fontId="0" fillId="0" borderId="9" xfId="0" applyBorder="1"/>
    <xf numFmtId="0" fontId="0" fillId="0" borderId="0" xfId="0" applyBorder="1"/>
    <xf numFmtId="170" fontId="3" fillId="2" borderId="6" xfId="2" applyNumberFormat="1" applyFont="1" applyFill="1" applyBorder="1"/>
    <xf numFmtId="164" fontId="4" fillId="3" borderId="2" xfId="1" applyNumberFormat="1" applyFont="1" applyFill="1" applyBorder="1"/>
    <xf numFmtId="0" fontId="0" fillId="5" borderId="0" xfId="0" applyFill="1"/>
    <xf numFmtId="9" fontId="0" fillId="5" borderId="0" xfId="2" applyFont="1" applyFill="1"/>
    <xf numFmtId="0" fontId="14" fillId="0" borderId="0" xfId="0" applyFont="1" applyBorder="1"/>
    <xf numFmtId="9" fontId="5" fillId="0" borderId="0" xfId="2" applyFont="1"/>
    <xf numFmtId="0" fontId="5" fillId="0" borderId="0" xfId="0" applyFont="1"/>
    <xf numFmtId="165" fontId="0" fillId="0" borderId="0" xfId="0" applyNumberFormat="1"/>
    <xf numFmtId="2" fontId="3" fillId="2" borderId="2" xfId="4" applyNumberFormat="1"/>
    <xf numFmtId="9" fontId="0" fillId="0" borderId="0" xfId="2" applyFont="1" applyBorder="1"/>
    <xf numFmtId="0" fontId="0" fillId="0" borderId="12" xfId="0" applyBorder="1"/>
    <xf numFmtId="9" fontId="5" fillId="0" borderId="6" xfId="2" applyFont="1" applyBorder="1"/>
    <xf numFmtId="171" fontId="0" fillId="0" borderId="0" xfId="2" applyNumberFormat="1" applyFont="1"/>
    <xf numFmtId="164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169" fontId="0" fillId="0" borderId="16" xfId="0" applyNumberFormat="1" applyBorder="1"/>
    <xf numFmtId="169" fontId="0" fillId="0" borderId="0" xfId="1" applyNumberFormat="1" applyFont="1" applyBorder="1"/>
    <xf numFmtId="169" fontId="0" fillId="0" borderId="17" xfId="1" applyNumberFormat="1" applyFont="1" applyBorder="1"/>
    <xf numFmtId="9" fontId="0" fillId="0" borderId="17" xfId="2" applyFont="1" applyBorder="1"/>
    <xf numFmtId="0" fontId="0" fillId="0" borderId="16" xfId="0" applyBorder="1"/>
    <xf numFmtId="169" fontId="0" fillId="0" borderId="0" xfId="0" applyNumberFormat="1" applyBorder="1"/>
    <xf numFmtId="169" fontId="0" fillId="0" borderId="17" xfId="0" applyNumberFormat="1" applyBorder="1"/>
    <xf numFmtId="169" fontId="0" fillId="0" borderId="18" xfId="0" applyNumberFormat="1" applyBorder="1"/>
    <xf numFmtId="169" fontId="0" fillId="0" borderId="9" xfId="1" applyNumberFormat="1" applyFont="1" applyBorder="1"/>
    <xf numFmtId="169" fontId="0" fillId="0" borderId="19" xfId="1" applyNumberFormat="1" applyFont="1" applyBorder="1"/>
    <xf numFmtId="0" fontId="15" fillId="0" borderId="0" xfId="0" applyFont="1"/>
    <xf numFmtId="169" fontId="15" fillId="0" borderId="16" xfId="0" applyNumberFormat="1" applyFont="1" applyBorder="1"/>
    <xf numFmtId="169" fontId="15" fillId="0" borderId="0" xfId="1" applyNumberFormat="1" applyFont="1" applyBorder="1"/>
    <xf numFmtId="169" fontId="15" fillId="0" borderId="17" xfId="1" applyNumberFormat="1" applyFont="1" applyBorder="1"/>
    <xf numFmtId="169" fontId="15" fillId="0" borderId="0" xfId="1" applyNumberFormat="1" applyFont="1"/>
    <xf numFmtId="0" fontId="0" fillId="0" borderId="6" xfId="0" applyBorder="1"/>
    <xf numFmtId="169" fontId="0" fillId="0" borderId="6" xfId="0" applyNumberFormat="1" applyBorder="1"/>
    <xf numFmtId="9" fontId="0" fillId="0" borderId="6" xfId="2" applyFont="1" applyBorder="1"/>
    <xf numFmtId="9" fontId="5" fillId="0" borderId="6" xfId="2" applyFont="1" applyFill="1" applyBorder="1"/>
    <xf numFmtId="169" fontId="0" fillId="0" borderId="6" xfId="1" applyNumberFormat="1" applyFont="1" applyBorder="1"/>
    <xf numFmtId="10" fontId="0" fillId="5" borderId="0" xfId="2" applyNumberFormat="1" applyFont="1" applyFill="1"/>
    <xf numFmtId="10" fontId="0" fillId="0" borderId="10" xfId="2" applyNumberFormat="1" applyFont="1" applyBorder="1"/>
    <xf numFmtId="10" fontId="0" fillId="0" borderId="11" xfId="2" applyNumberFormat="1" applyFont="1" applyBorder="1"/>
    <xf numFmtId="2" fontId="0" fillId="0" borderId="0" xfId="0" applyNumberFormat="1"/>
    <xf numFmtId="15" fontId="0" fillId="0" borderId="0" xfId="0" applyNumberFormat="1"/>
    <xf numFmtId="0" fontId="3" fillId="2" borderId="0" xfId="4" applyBorder="1"/>
    <xf numFmtId="169" fontId="0" fillId="5" borderId="0" xfId="2" applyNumberFormat="1" applyFont="1" applyFill="1"/>
    <xf numFmtId="9" fontId="0" fillId="0" borderId="0" xfId="0" applyNumberFormat="1"/>
    <xf numFmtId="171" fontId="0" fillId="0" borderId="0" xfId="0" applyNumberFormat="1"/>
    <xf numFmtId="49" fontId="7" fillId="4" borderId="3" xfId="5" applyNumberFormat="1" applyFont="1" applyFill="1" applyBorder="1" applyAlignment="1">
      <alignment horizontal="left" wrapText="1"/>
    </xf>
    <xf numFmtId="49" fontId="7" fillId="4" borderId="4" xfId="5" applyNumberFormat="1" applyFont="1" applyFill="1" applyBorder="1" applyAlignment="1">
      <alignment horizontal="left" wrapText="1"/>
    </xf>
    <xf numFmtId="49" fontId="7" fillId="4" borderId="5" xfId="5" applyNumberFormat="1" applyFont="1" applyFill="1" applyBorder="1" applyAlignment="1">
      <alignment horizontal="left" wrapText="1"/>
    </xf>
    <xf numFmtId="0" fontId="9" fillId="0" borderId="6" xfId="5" applyNumberFormat="1" applyFont="1" applyBorder="1" applyAlignment="1">
      <alignment horizontal="left"/>
    </xf>
    <xf numFmtId="0" fontId="2" fillId="0" borderId="1" xfId="3" applyAlignment="1">
      <alignment horizontal="center"/>
    </xf>
    <xf numFmtId="170" fontId="0" fillId="6" borderId="0" xfId="2" applyNumberFormat="1" applyFont="1" applyFill="1"/>
  </cellXfs>
  <cellStyles count="18">
    <cellStyle name="Comma" xfId="1" builtin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eading 1" xfId="3" builtinId="1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4" builtinId="20"/>
    <cellStyle name="Normal" xfId="0" builtinId="0"/>
    <cellStyle name="Normal 2" xfId="5"/>
    <cellStyle name="Percent" xfId="2" builtinId="5"/>
  </cellStyles>
  <dxfs count="0"/>
  <tableStyles count="0" defaultTableStyle="TableStyleMedium9" defaultPivotStyle="PivotStyleMedium4"/>
  <colors>
    <mruColors>
      <color rgb="FF2C4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 Total Labour force participation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'QLFS 2008-2014'!$A$20</c:f>
              <c:strCache>
                <c:ptCount val="1"/>
                <c:pt idx="0">
                  <c:v>  Labour force participation rate</c:v>
                </c:pt>
              </c:strCache>
            </c:strRef>
          </c:tx>
          <c:marker>
            <c:symbol val="none"/>
          </c:marker>
          <c:cat>
            <c:strRef>
              <c:f>'QLFS 2008-2014'!$B$2:$AC$2</c:f>
              <c:strCache>
                <c:ptCount val="28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</c:strCache>
            </c:strRef>
          </c:cat>
          <c:val>
            <c:numRef>
              <c:f>'QLFS 2008-2014'!$B$20:$AC$20</c:f>
              <c:numCache>
                <c:formatCode>#,##0.0</c:formatCode>
                <c:ptCount val="28"/>
                <c:pt idx="0">
                  <c:v>59.6</c:v>
                </c:pt>
                <c:pt idx="1">
                  <c:v>59.5</c:v>
                </c:pt>
                <c:pt idx="2">
                  <c:v>59.2</c:v>
                </c:pt>
                <c:pt idx="3">
                  <c:v>58.8</c:v>
                </c:pt>
                <c:pt idx="4">
                  <c:v>59.1</c:v>
                </c:pt>
                <c:pt idx="5">
                  <c:v>57.9</c:v>
                </c:pt>
                <c:pt idx="6">
                  <c:v>56.4</c:v>
                </c:pt>
                <c:pt idx="7">
                  <c:v>56.5</c:v>
                </c:pt>
                <c:pt idx="8">
                  <c:v>56.2</c:v>
                </c:pt>
                <c:pt idx="9">
                  <c:v>56.1</c:v>
                </c:pt>
                <c:pt idx="10">
                  <c:v>55.4</c:v>
                </c:pt>
                <c:pt idx="11">
                  <c:v>55</c:v>
                </c:pt>
                <c:pt idx="12">
                  <c:v>55.5</c:v>
                </c:pt>
                <c:pt idx="13">
                  <c:v>55.9</c:v>
                </c:pt>
                <c:pt idx="14">
                  <c:v>55.9</c:v>
                </c:pt>
                <c:pt idx="15">
                  <c:v>55.6</c:v>
                </c:pt>
                <c:pt idx="16">
                  <c:v>56.1</c:v>
                </c:pt>
                <c:pt idx="17">
                  <c:v>55.9</c:v>
                </c:pt>
                <c:pt idx="18">
                  <c:v>56.8</c:v>
                </c:pt>
                <c:pt idx="19">
                  <c:v>55.9</c:v>
                </c:pt>
                <c:pt idx="20">
                  <c:v>56.2</c:v>
                </c:pt>
                <c:pt idx="21">
                  <c:v>56.6</c:v>
                </c:pt>
                <c:pt idx="22">
                  <c:v>57.1</c:v>
                </c:pt>
                <c:pt idx="23">
                  <c:v>57.1</c:v>
                </c:pt>
                <c:pt idx="24" formatCode="0.0">
                  <c:v>57.2</c:v>
                </c:pt>
                <c:pt idx="25" formatCode="0.0">
                  <c:v>57.3</c:v>
                </c:pt>
                <c:pt idx="26">
                  <c:v>57.1</c:v>
                </c:pt>
                <c:pt idx="27" formatCode="0.0">
                  <c:v>56.8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83872"/>
        <c:axId val="337185408"/>
      </c:lineChart>
      <c:catAx>
        <c:axId val="33718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7185408"/>
        <c:crosses val="autoZero"/>
        <c:auto val="1"/>
        <c:lblAlgn val="ctr"/>
        <c:lblOffset val="100"/>
        <c:noMultiLvlLbl val="0"/>
      </c:catAx>
      <c:valAx>
        <c:axId val="337185408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337183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'QLFS 2008-2014'!$A$18</c:f>
              <c:strCache>
                <c:ptCount val="1"/>
                <c:pt idx="0">
                  <c:v>  Unemployment rate</c:v>
                </c:pt>
              </c:strCache>
            </c:strRef>
          </c:tx>
          <c:marker>
            <c:symbol val="none"/>
          </c:marker>
          <c:cat>
            <c:strRef>
              <c:f>'QLFS 2008-2014'!$B$2:$AC$2</c:f>
              <c:strCache>
                <c:ptCount val="28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</c:strCache>
            </c:strRef>
          </c:cat>
          <c:val>
            <c:numRef>
              <c:f>'QLFS 2008-2014'!$B$18:$AC$18</c:f>
              <c:numCache>
                <c:formatCode>#,##0.0</c:formatCode>
                <c:ptCount val="28"/>
                <c:pt idx="0">
                  <c:v>23.2</c:v>
                </c:pt>
                <c:pt idx="1">
                  <c:v>22.6</c:v>
                </c:pt>
                <c:pt idx="2">
                  <c:v>22.8</c:v>
                </c:pt>
                <c:pt idx="3">
                  <c:v>21.5</c:v>
                </c:pt>
                <c:pt idx="4">
                  <c:v>23</c:v>
                </c:pt>
                <c:pt idx="5">
                  <c:v>23.2</c:v>
                </c:pt>
                <c:pt idx="6">
                  <c:v>24.5</c:v>
                </c:pt>
                <c:pt idx="7">
                  <c:v>24.1</c:v>
                </c:pt>
                <c:pt idx="8">
                  <c:v>25.1</c:v>
                </c:pt>
                <c:pt idx="9">
                  <c:v>25.1</c:v>
                </c:pt>
                <c:pt idx="10">
                  <c:v>25.4</c:v>
                </c:pt>
                <c:pt idx="11">
                  <c:v>23.9</c:v>
                </c:pt>
                <c:pt idx="12">
                  <c:v>24.8</c:v>
                </c:pt>
                <c:pt idx="13">
                  <c:v>25.6</c:v>
                </c:pt>
                <c:pt idx="14">
                  <c:v>25</c:v>
                </c:pt>
                <c:pt idx="15">
                  <c:v>23.8</c:v>
                </c:pt>
                <c:pt idx="16">
                  <c:v>25</c:v>
                </c:pt>
                <c:pt idx="17">
                  <c:v>24.8</c:v>
                </c:pt>
                <c:pt idx="18">
                  <c:v>25.2</c:v>
                </c:pt>
                <c:pt idx="19">
                  <c:v>24.5</c:v>
                </c:pt>
                <c:pt idx="20">
                  <c:v>25</c:v>
                </c:pt>
                <c:pt idx="21">
                  <c:v>25.3</c:v>
                </c:pt>
                <c:pt idx="22">
                  <c:v>24.5</c:v>
                </c:pt>
                <c:pt idx="23">
                  <c:v>24.1</c:v>
                </c:pt>
                <c:pt idx="24" formatCode="0.0">
                  <c:v>25.2</c:v>
                </c:pt>
                <c:pt idx="25" formatCode="0.0">
                  <c:v>25.5</c:v>
                </c:pt>
                <c:pt idx="26">
                  <c:v>25.4</c:v>
                </c:pt>
                <c:pt idx="27" formatCode="0.0">
                  <c:v>24.3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63584"/>
        <c:axId val="343365120"/>
      </c:lineChart>
      <c:catAx>
        <c:axId val="3433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3365120"/>
        <c:crosses val="autoZero"/>
        <c:auto val="1"/>
        <c:lblAlgn val="ctr"/>
        <c:lblOffset val="100"/>
        <c:noMultiLvlLbl val="0"/>
      </c:catAx>
      <c:valAx>
        <c:axId val="343365120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34336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'QLFS 2008-2014'!$A$19</c:f>
              <c:strCache>
                <c:ptCount val="1"/>
                <c:pt idx="0">
                  <c:v>  Employed / population ratio (Absorption)</c:v>
                </c:pt>
              </c:strCache>
            </c:strRef>
          </c:tx>
          <c:marker>
            <c:symbol val="none"/>
          </c:marker>
          <c:cat>
            <c:strRef>
              <c:f>'QLFS 2008-2014'!$B$2:$AC$2</c:f>
              <c:strCache>
                <c:ptCount val="28"/>
                <c:pt idx="0">
                  <c:v>Jan-Mar 2008</c:v>
                </c:pt>
                <c:pt idx="1">
                  <c:v>Apr-Jun 2008</c:v>
                </c:pt>
                <c:pt idx="2">
                  <c:v>Jul-Sep 2008</c:v>
                </c:pt>
                <c:pt idx="3">
                  <c:v>Oct-Dec 2008</c:v>
                </c:pt>
                <c:pt idx="4">
                  <c:v>Jan-Mar 2009</c:v>
                </c:pt>
                <c:pt idx="5">
                  <c:v>Apr-Jun 2009</c:v>
                </c:pt>
                <c:pt idx="6">
                  <c:v>Jul-Sep 2009</c:v>
                </c:pt>
                <c:pt idx="7">
                  <c:v>Oct-Dec 2009</c:v>
                </c:pt>
                <c:pt idx="8">
                  <c:v>Jan-Mar 2010</c:v>
                </c:pt>
                <c:pt idx="9">
                  <c:v>Apr-Jun 2010</c:v>
                </c:pt>
                <c:pt idx="10">
                  <c:v>Jul-Sep 2010</c:v>
                </c:pt>
                <c:pt idx="11">
                  <c:v>Oct-Dec 2010</c:v>
                </c:pt>
                <c:pt idx="12">
                  <c:v>Jan-Mar 2011</c:v>
                </c:pt>
                <c:pt idx="13">
                  <c:v>Apr-Jun 2011</c:v>
                </c:pt>
                <c:pt idx="14">
                  <c:v>Jul-Sep 2011</c:v>
                </c:pt>
                <c:pt idx="15">
                  <c:v>Oct-Dec 2011</c:v>
                </c:pt>
                <c:pt idx="16">
                  <c:v>Jan-Mar 2012</c:v>
                </c:pt>
                <c:pt idx="17">
                  <c:v>Apr-Jun 2012</c:v>
                </c:pt>
                <c:pt idx="18">
                  <c:v>Jul-Sep 2012</c:v>
                </c:pt>
                <c:pt idx="19">
                  <c:v>Oct-Dec 2012</c:v>
                </c:pt>
                <c:pt idx="20">
                  <c:v>Jan-Mar 2013</c:v>
                </c:pt>
                <c:pt idx="21">
                  <c:v>Apr-Jun 2013</c:v>
                </c:pt>
                <c:pt idx="22">
                  <c:v>Jul-Sep 2013</c:v>
                </c:pt>
                <c:pt idx="23">
                  <c:v>Oct-Dec 2013</c:v>
                </c:pt>
                <c:pt idx="24">
                  <c:v>Jan-Mar 2014</c:v>
                </c:pt>
                <c:pt idx="25">
                  <c:v>Apr-Jun 2014</c:v>
                </c:pt>
                <c:pt idx="26">
                  <c:v>Jul-Sep 2014</c:v>
                </c:pt>
                <c:pt idx="27">
                  <c:v>Oct-Dec 2014</c:v>
                </c:pt>
              </c:strCache>
            </c:strRef>
          </c:cat>
          <c:val>
            <c:numRef>
              <c:f>'QLFS 2008-2014'!$B$19:$AC$19</c:f>
              <c:numCache>
                <c:formatCode>#,##0.0</c:formatCode>
                <c:ptCount val="28"/>
                <c:pt idx="0">
                  <c:v>45.8</c:v>
                </c:pt>
                <c:pt idx="1">
                  <c:v>46</c:v>
                </c:pt>
                <c:pt idx="2">
                  <c:v>45.7</c:v>
                </c:pt>
                <c:pt idx="3">
                  <c:v>46.2</c:v>
                </c:pt>
                <c:pt idx="4">
                  <c:v>45.5</c:v>
                </c:pt>
                <c:pt idx="5">
                  <c:v>44.5</c:v>
                </c:pt>
                <c:pt idx="6">
                  <c:v>42.6</c:v>
                </c:pt>
                <c:pt idx="7">
                  <c:v>42.9</c:v>
                </c:pt>
                <c:pt idx="8">
                  <c:v>42.2</c:v>
                </c:pt>
                <c:pt idx="9">
                  <c:v>42</c:v>
                </c:pt>
                <c:pt idx="10">
                  <c:v>41.3</c:v>
                </c:pt>
                <c:pt idx="11">
                  <c:v>41.9</c:v>
                </c:pt>
                <c:pt idx="12">
                  <c:v>41.7</c:v>
                </c:pt>
                <c:pt idx="13">
                  <c:v>41.6</c:v>
                </c:pt>
                <c:pt idx="14">
                  <c:v>42</c:v>
                </c:pt>
                <c:pt idx="15">
                  <c:v>42.4</c:v>
                </c:pt>
                <c:pt idx="16">
                  <c:v>42.1</c:v>
                </c:pt>
                <c:pt idx="17">
                  <c:v>42</c:v>
                </c:pt>
                <c:pt idx="18">
                  <c:v>42.5</c:v>
                </c:pt>
                <c:pt idx="19">
                  <c:v>42.2</c:v>
                </c:pt>
                <c:pt idx="20">
                  <c:v>42.1</c:v>
                </c:pt>
                <c:pt idx="21">
                  <c:v>42.3</c:v>
                </c:pt>
                <c:pt idx="22">
                  <c:v>43.1</c:v>
                </c:pt>
                <c:pt idx="23">
                  <c:v>43.3</c:v>
                </c:pt>
                <c:pt idx="24" formatCode="0.0">
                  <c:v>42.8</c:v>
                </c:pt>
                <c:pt idx="25" formatCode="0.0">
                  <c:v>42.7</c:v>
                </c:pt>
                <c:pt idx="26">
                  <c:v>42.6</c:v>
                </c:pt>
                <c:pt idx="27" formatCode="0.0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25568"/>
        <c:axId val="343727104"/>
      </c:lineChart>
      <c:catAx>
        <c:axId val="34372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3727104"/>
        <c:crosses val="autoZero"/>
        <c:auto val="1"/>
        <c:lblAlgn val="ctr"/>
        <c:lblOffset val="100"/>
        <c:noMultiLvlLbl val="0"/>
      </c:catAx>
      <c:valAx>
        <c:axId val="343727104"/>
        <c:scaling>
          <c:orientation val="minMax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crossAx val="343725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'Labour force calcs'!$N$35</c:f>
              <c:strCache>
                <c:ptCount val="1"/>
                <c:pt idx="0">
                  <c:v>Unskilled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'Labour force calcs'!$N$32:$N$33</c:f>
              <c:strCache>
                <c:ptCount val="2"/>
                <c:pt idx="0">
                  <c:v>Economic Structure Scenario 1</c:v>
                </c:pt>
                <c:pt idx="1">
                  <c:v>High Skills Scenario 2</c:v>
                </c:pt>
              </c:strCache>
            </c:strRef>
          </c:cat>
          <c:val>
            <c:numRef>
              <c:f>('Labour force calcs'!$O$35,'Labour force calcs'!$O$50)</c:f>
              <c:numCache>
                <c:formatCode>General</c:formatCode>
                <c:ptCount val="2"/>
                <c:pt idx="0">
                  <c:v>0.5831375157480041</c:v>
                </c:pt>
                <c:pt idx="1">
                  <c:v>0.58448158465536793</c:v>
                </c:pt>
              </c:numCache>
            </c:numRef>
          </c:val>
        </c:ser>
        <c:ser>
          <c:idx val="1"/>
          <c:order val="1"/>
          <c:tx>
            <c:strRef>
              <c:f>'Labour force calcs'!$N$36</c:f>
              <c:strCache>
                <c:ptCount val="1"/>
                <c:pt idx="0">
                  <c:v>Low Skill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'Labour force calcs'!$N$32:$N$33</c:f>
              <c:strCache>
                <c:ptCount val="2"/>
                <c:pt idx="0">
                  <c:v>Economic Structure Scenario 1</c:v>
                </c:pt>
                <c:pt idx="1">
                  <c:v>High Skills Scenario 2</c:v>
                </c:pt>
              </c:strCache>
            </c:strRef>
          </c:cat>
          <c:val>
            <c:numRef>
              <c:f>('Labour force calcs'!$O$36,'Labour force calcs'!$O$51)</c:f>
              <c:numCache>
                <c:formatCode>General</c:formatCode>
                <c:ptCount val="2"/>
                <c:pt idx="0">
                  <c:v>0.24531083194997727</c:v>
                </c:pt>
                <c:pt idx="1">
                  <c:v>0.23349468593374978</c:v>
                </c:pt>
              </c:numCache>
            </c:numRef>
          </c:val>
        </c:ser>
        <c:ser>
          <c:idx val="2"/>
          <c:order val="2"/>
          <c:tx>
            <c:strRef>
              <c:f>'Labour force calcs'!$N$37</c:f>
              <c:strCache>
                <c:ptCount val="1"/>
                <c:pt idx="0">
                  <c:v>High Skill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'Labour force calcs'!$N$32:$N$33</c:f>
              <c:strCache>
                <c:ptCount val="2"/>
                <c:pt idx="0">
                  <c:v>Economic Structure Scenario 1</c:v>
                </c:pt>
                <c:pt idx="1">
                  <c:v>High Skills Scenario 2</c:v>
                </c:pt>
              </c:strCache>
            </c:strRef>
          </c:cat>
          <c:val>
            <c:numRef>
              <c:f>('Labour force calcs'!$O$37,'Labour force calcs'!$O$52)</c:f>
              <c:numCache>
                <c:formatCode>General</c:formatCode>
                <c:ptCount val="2"/>
                <c:pt idx="0">
                  <c:v>0.17155165230201855</c:v>
                </c:pt>
                <c:pt idx="1">
                  <c:v>0.1820237294108823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027904"/>
        <c:axId val="344029440"/>
      </c:barChart>
      <c:catAx>
        <c:axId val="3440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29440"/>
        <c:crosses val="autoZero"/>
        <c:auto val="1"/>
        <c:lblAlgn val="ctr"/>
        <c:lblOffset val="100"/>
        <c:noMultiLvlLbl val="0"/>
      </c:catAx>
      <c:valAx>
        <c:axId val="3440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2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5045226882406"/>
          <c:y val="3.4029397306976343E-2"/>
          <c:w val="0.64930150278430809"/>
          <c:h val="0.89420486915124298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'Labour force calcs'!$A$37</c:f>
              <c:strCache>
                <c:ptCount val="1"/>
                <c:pt idx="0">
                  <c:v>Semi-skilled (Economic Structure)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'Labour force calcs'!$C$49:$L$49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'Labour force calcs'!$C$37:$L$37</c:f>
              <c:numCache>
                <c:formatCode>General</c:formatCode>
                <c:ptCount val="10"/>
                <c:pt idx="0" formatCode="0.00">
                  <c:v>3485.45</c:v>
                </c:pt>
                <c:pt idx="1">
                  <c:v>3548.564836620506</c:v>
                </c:pt>
                <c:pt idx="2">
                  <c:v>3822.8121352378394</c:v>
                </c:pt>
                <c:pt idx="3">
                  <c:v>4118.2543631467934</c:v>
                </c:pt>
                <c:pt idx="4">
                  <c:v>4436.5295493450712</c:v>
                </c:pt>
                <c:pt idx="5">
                  <c:v>4779.4023162697968</c:v>
                </c:pt>
                <c:pt idx="6">
                  <c:v>5148.7736634453795</c:v>
                </c:pt>
                <c:pt idx="7">
                  <c:v>5546.6915072508564</c:v>
                </c:pt>
                <c:pt idx="8">
                  <c:v>5975.3620352426578</c:v>
                </c:pt>
                <c:pt idx="9">
                  <c:v>6437.1619379848944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'Labour force calcs'!$A$38</c:f>
              <c:strCache>
                <c:ptCount val="1"/>
                <c:pt idx="0">
                  <c:v>Skilled (Economic Structure)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'Labour force calcs'!$C$49:$L$49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'Labour force calcs'!$C$38:$L$38</c:f>
              <c:numCache>
                <c:formatCode>General</c:formatCode>
                <c:ptCount val="10"/>
                <c:pt idx="0" formatCode="0.00">
                  <c:v>2906.0039999999999</c:v>
                </c:pt>
                <c:pt idx="1">
                  <c:v>2949.8118846357452</c:v>
                </c:pt>
                <c:pt idx="2">
                  <c:v>3177.7851577861074</c:v>
                </c:pt>
                <c:pt idx="3">
                  <c:v>3339.8841378918128</c:v>
                </c:pt>
                <c:pt idx="4">
                  <c:v>3510.2517950938691</c:v>
                </c:pt>
                <c:pt idx="5">
                  <c:v>3689.3099150252219</c:v>
                </c:pt>
                <c:pt idx="6">
                  <c:v>3877.501798625085</c:v>
                </c:pt>
                <c:pt idx="7">
                  <c:v>4075.2933596357902</c:v>
                </c:pt>
                <c:pt idx="8">
                  <c:v>4283.1742780830091</c:v>
                </c:pt>
                <c:pt idx="9">
                  <c:v>4501.6592125950547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'Labour force calcs'!$A$39</c:f>
              <c:strCache>
                <c:ptCount val="1"/>
                <c:pt idx="0">
                  <c:v>Unskilled (Economic Structure)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'Labour force calcs'!$C$49:$L$49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'Labour force calcs'!$C$39:$L$39</c:f>
              <c:numCache>
                <c:formatCode>0.00</c:formatCode>
                <c:ptCount val="10"/>
                <c:pt idx="0">
                  <c:v>5674.1180000000004</c:v>
                </c:pt>
                <c:pt idx="1">
                  <c:v>5741.5157915017953</c:v>
                </c:pt>
                <c:pt idx="2">
                  <c:v>6065.487047053768</c:v>
                </c:pt>
                <c:pt idx="3">
                  <c:v>6657.8610725020208</c:v>
                </c:pt>
                <c:pt idx="4">
                  <c:v>7444.9859679125157</c:v>
                </c:pt>
                <c:pt idx="5">
                  <c:v>8438.3005800315077</c:v>
                </c:pt>
                <c:pt idx="6">
                  <c:v>9639.538003532336</c:v>
                </c:pt>
                <c:pt idx="7">
                  <c:v>11113.932408736244</c:v>
                </c:pt>
                <c:pt idx="8">
                  <c:v>12948.319591368696</c:v>
                </c:pt>
                <c:pt idx="9">
                  <c:v>15302.017408467178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'Labour force calcs'!$A$52</c:f>
              <c:strCache>
                <c:ptCount val="1"/>
                <c:pt idx="0">
                  <c:v>Semi-skilled (High Skills)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'Labour force calcs'!$C$49:$L$49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'Labour force calcs'!$C$52:$L$52</c:f>
              <c:numCache>
                <c:formatCode>General</c:formatCode>
                <c:ptCount val="10"/>
                <c:pt idx="0">
                  <c:v>3485.45</c:v>
                </c:pt>
                <c:pt idx="1">
                  <c:v>3548.564836620506</c:v>
                </c:pt>
                <c:pt idx="2">
                  <c:v>3656.3069529826475</c:v>
                </c:pt>
                <c:pt idx="3">
                  <c:v>3768.2565662310039</c:v>
                </c:pt>
                <c:pt idx="4">
                  <c:v>3902.0037597050077</c:v>
                </c:pt>
                <c:pt idx="5">
                  <c:v>4065.6379671866139</c:v>
                </c:pt>
                <c:pt idx="6">
                  <c:v>4262.4587254793842</c:v>
                </c:pt>
                <c:pt idx="7">
                  <c:v>4496.5435480217875</c:v>
                </c:pt>
                <c:pt idx="8">
                  <c:v>4772.8878948399133</c:v>
                </c:pt>
                <c:pt idx="9">
                  <c:v>5097.5813321496917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'Labour force calcs'!$A$53</c:f>
              <c:strCache>
                <c:ptCount val="1"/>
                <c:pt idx="0">
                  <c:v>Skilled (High Skills)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'Labour force calcs'!$C$49:$L$49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'Labour force calcs'!$C$53:$L$53</c:f>
              <c:numCache>
                <c:formatCode>General</c:formatCode>
                <c:ptCount val="10"/>
                <c:pt idx="0">
                  <c:v>2906.0039999999999</c:v>
                </c:pt>
                <c:pt idx="1">
                  <c:v>2949.8118846357465</c:v>
                </c:pt>
                <c:pt idx="2">
                  <c:v>3024.2983312150227</c:v>
                </c:pt>
                <c:pt idx="3">
                  <c:v>3101.2827018028229</c:v>
                </c:pt>
                <c:pt idx="4">
                  <c:v>3192.2686090871971</c:v>
                </c:pt>
                <c:pt idx="5">
                  <c:v>3302.29126692206</c:v>
                </c:pt>
                <c:pt idx="6">
                  <c:v>3433.1047966068531</c:v>
                </c:pt>
                <c:pt idx="7">
                  <c:v>3586.8427978742684</c:v>
                </c:pt>
                <c:pt idx="8">
                  <c:v>3766.0760849478374</c:v>
                </c:pt>
                <c:pt idx="9">
                  <c:v>3973.8838652475847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'Labour force calcs'!$A$54</c:f>
              <c:strCache>
                <c:ptCount val="1"/>
                <c:pt idx="0">
                  <c:v>Unskilled (High Skills)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'Labour force calcs'!$C$49:$L$49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'Labour force calcs'!$C$54:$L$54</c:f>
              <c:numCache>
                <c:formatCode>General</c:formatCode>
                <c:ptCount val="10"/>
                <c:pt idx="0">
                  <c:v>5674.1180000000004</c:v>
                </c:pt>
                <c:pt idx="1">
                  <c:v>5703.9967382138575</c:v>
                </c:pt>
                <c:pt idx="2">
                  <c:v>5876.5996859030074</c:v>
                </c:pt>
                <c:pt idx="3">
                  <c:v>6219.65854723551</c:v>
                </c:pt>
                <c:pt idx="4">
                  <c:v>6742.5732407919595</c:v>
                </c:pt>
                <c:pt idx="5">
                  <c:v>7472.4607361505205</c:v>
                </c:pt>
                <c:pt idx="6">
                  <c:v>8386.5566451815484</c:v>
                </c:pt>
                <c:pt idx="7">
                  <c:v>9531.6005246010573</c:v>
                </c:pt>
                <c:pt idx="8">
                  <c:v>10963.643673622611</c:v>
                </c:pt>
                <c:pt idx="9">
                  <c:v>12760.215090162012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053632"/>
        <c:axId val="344055168"/>
      </c:scatterChart>
      <c:valAx>
        <c:axId val="344053632"/>
        <c:scaling>
          <c:orientation val="minMax"/>
          <c:max val="2050"/>
          <c:min val="200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55168"/>
        <c:crosses val="autoZero"/>
        <c:crossBetween val="midCat"/>
      </c:valAx>
      <c:valAx>
        <c:axId val="34405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'000 peope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5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22910274451417"/>
          <c:y val="0.22892381848324861"/>
          <c:w val="0.23577089725548583"/>
          <c:h val="0.48337431313963453"/>
        </c:manualLayout>
      </c:layout>
      <c:overlay val="0"/>
      <c:spPr>
        <a:noFill/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'Labour force calcs'!$A$52</c:f>
              <c:strCache>
                <c:ptCount val="1"/>
                <c:pt idx="0">
                  <c:v>Semi-skilled (High Skills)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'Labour force calcs'!$C$52:$L$52</c:f>
              <c:numCache>
                <c:formatCode>General</c:formatCode>
                <c:ptCount val="10"/>
                <c:pt idx="0">
                  <c:v>3485.45</c:v>
                </c:pt>
                <c:pt idx="1">
                  <c:v>3548.564836620506</c:v>
                </c:pt>
                <c:pt idx="2">
                  <c:v>3656.3069529826475</c:v>
                </c:pt>
                <c:pt idx="3">
                  <c:v>3768.2565662310039</c:v>
                </c:pt>
                <c:pt idx="4">
                  <c:v>3902.0037597050077</c:v>
                </c:pt>
                <c:pt idx="5">
                  <c:v>4065.6379671866139</c:v>
                </c:pt>
                <c:pt idx="6">
                  <c:v>4262.4587254793842</c:v>
                </c:pt>
                <c:pt idx="7">
                  <c:v>4496.5435480217875</c:v>
                </c:pt>
                <c:pt idx="8">
                  <c:v>4772.8878948399133</c:v>
                </c:pt>
                <c:pt idx="9">
                  <c:v>5097.5813321496917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'Labour force calcs'!$A$53</c:f>
              <c:strCache>
                <c:ptCount val="1"/>
                <c:pt idx="0">
                  <c:v>Skilled (High Skills)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'Labour force calcs'!$C$53:$L$53</c:f>
              <c:numCache>
                <c:formatCode>General</c:formatCode>
                <c:ptCount val="10"/>
                <c:pt idx="0">
                  <c:v>2906.0039999999999</c:v>
                </c:pt>
                <c:pt idx="1">
                  <c:v>2949.8118846357465</c:v>
                </c:pt>
                <c:pt idx="2">
                  <c:v>3024.2983312150227</c:v>
                </c:pt>
                <c:pt idx="3">
                  <c:v>3101.2827018028229</c:v>
                </c:pt>
                <c:pt idx="4">
                  <c:v>3192.2686090871971</c:v>
                </c:pt>
                <c:pt idx="5">
                  <c:v>3302.29126692206</c:v>
                </c:pt>
                <c:pt idx="6">
                  <c:v>3433.1047966068531</c:v>
                </c:pt>
                <c:pt idx="7">
                  <c:v>3586.8427978742684</c:v>
                </c:pt>
                <c:pt idx="8">
                  <c:v>3766.0760849478374</c:v>
                </c:pt>
                <c:pt idx="9">
                  <c:v>3973.8838652475847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'Labour force calcs'!$A$54</c:f>
              <c:strCache>
                <c:ptCount val="1"/>
                <c:pt idx="0">
                  <c:v>Unskilled (High Skills)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'Labour force calcs'!$C$54:$L$54</c:f>
              <c:numCache>
                <c:formatCode>General</c:formatCode>
                <c:ptCount val="10"/>
                <c:pt idx="0">
                  <c:v>5674.1180000000004</c:v>
                </c:pt>
                <c:pt idx="1">
                  <c:v>5703.9967382138575</c:v>
                </c:pt>
                <c:pt idx="2">
                  <c:v>5876.5996859030074</c:v>
                </c:pt>
                <c:pt idx="3">
                  <c:v>6219.65854723551</c:v>
                </c:pt>
                <c:pt idx="4">
                  <c:v>6742.5732407919595</c:v>
                </c:pt>
                <c:pt idx="5">
                  <c:v>7472.4607361505205</c:v>
                </c:pt>
                <c:pt idx="6">
                  <c:v>8386.5566451815484</c:v>
                </c:pt>
                <c:pt idx="7">
                  <c:v>9531.6005246010573</c:v>
                </c:pt>
                <c:pt idx="8">
                  <c:v>10963.643673622611</c:v>
                </c:pt>
                <c:pt idx="9">
                  <c:v>12760.215090162012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48480"/>
        <c:axId val="344550016"/>
      </c:lineChart>
      <c:catAx>
        <c:axId val="344548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550016"/>
        <c:crosses val="autoZero"/>
        <c:auto val="1"/>
        <c:lblAlgn val="ctr"/>
        <c:lblOffset val="100"/>
        <c:noMultiLvlLbl val="0"/>
      </c:catAx>
      <c:valAx>
        <c:axId val="3445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54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New</a:t>
            </a:r>
            <a:r>
              <a:rPr lang="en-ZA" baseline="0"/>
              <a:t> Economic Pathway</a:t>
            </a:r>
            <a:endParaRPr lang="en-ZA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'Labour force calcs'!$A$39</c:f>
              <c:strCache>
                <c:ptCount val="1"/>
                <c:pt idx="0">
                  <c:v>Unskilled (Economic Structure)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calcs'!$C$39:$L$39</c:f>
              <c:numCache>
                <c:formatCode>0.00</c:formatCode>
                <c:ptCount val="10"/>
                <c:pt idx="0">
                  <c:v>5674.1180000000004</c:v>
                </c:pt>
                <c:pt idx="1">
                  <c:v>5741.5157915017953</c:v>
                </c:pt>
                <c:pt idx="2">
                  <c:v>6065.487047053768</c:v>
                </c:pt>
                <c:pt idx="3">
                  <c:v>6657.8610725020208</c:v>
                </c:pt>
                <c:pt idx="4">
                  <c:v>7444.9859679125157</c:v>
                </c:pt>
                <c:pt idx="5">
                  <c:v>8438.3005800315077</c:v>
                </c:pt>
                <c:pt idx="6">
                  <c:v>9639.538003532336</c:v>
                </c:pt>
                <c:pt idx="7">
                  <c:v>11113.932408736244</c:v>
                </c:pt>
                <c:pt idx="8">
                  <c:v>12948.319591368696</c:v>
                </c:pt>
                <c:pt idx="9">
                  <c:v>15302.017408467178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'Labour force calcs'!$A$37</c:f>
              <c:strCache>
                <c:ptCount val="1"/>
                <c:pt idx="0">
                  <c:v>Semi-skilled (Economic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calcs'!$C$37:$L$37</c:f>
              <c:numCache>
                <c:formatCode>General</c:formatCode>
                <c:ptCount val="10"/>
                <c:pt idx="0" formatCode="0.00">
                  <c:v>3485.45</c:v>
                </c:pt>
                <c:pt idx="1">
                  <c:v>3548.564836620506</c:v>
                </c:pt>
                <c:pt idx="2">
                  <c:v>3822.8121352378394</c:v>
                </c:pt>
                <c:pt idx="3">
                  <c:v>4118.2543631467934</c:v>
                </c:pt>
                <c:pt idx="4">
                  <c:v>4436.5295493450712</c:v>
                </c:pt>
                <c:pt idx="5">
                  <c:v>4779.4023162697968</c:v>
                </c:pt>
                <c:pt idx="6">
                  <c:v>5148.7736634453795</c:v>
                </c:pt>
                <c:pt idx="7">
                  <c:v>5546.6915072508564</c:v>
                </c:pt>
                <c:pt idx="8">
                  <c:v>5975.3620352426578</c:v>
                </c:pt>
                <c:pt idx="9">
                  <c:v>6437.1619379848944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'Labour force calcs'!$A$38</c:f>
              <c:strCache>
                <c:ptCount val="1"/>
                <c:pt idx="0">
                  <c:v>Skilled (Economic Structure)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calcs'!$C$38:$L$38</c:f>
              <c:numCache>
                <c:formatCode>General</c:formatCode>
                <c:ptCount val="10"/>
                <c:pt idx="0" formatCode="0.00">
                  <c:v>2906.0039999999999</c:v>
                </c:pt>
                <c:pt idx="1">
                  <c:v>2949.8118846357452</c:v>
                </c:pt>
                <c:pt idx="2">
                  <c:v>3177.7851577861074</c:v>
                </c:pt>
                <c:pt idx="3">
                  <c:v>3339.8841378918128</c:v>
                </c:pt>
                <c:pt idx="4">
                  <c:v>3510.2517950938691</c:v>
                </c:pt>
                <c:pt idx="5">
                  <c:v>3689.3099150252219</c:v>
                </c:pt>
                <c:pt idx="6">
                  <c:v>3877.501798625085</c:v>
                </c:pt>
                <c:pt idx="7">
                  <c:v>4075.2933596357902</c:v>
                </c:pt>
                <c:pt idx="8">
                  <c:v>4283.1742780830091</c:v>
                </c:pt>
                <c:pt idx="9">
                  <c:v>4501.6592125950547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45728"/>
        <c:axId val="345555712"/>
      </c:lineChart>
      <c:lineChart>
        <c:grouping val="standard"/>
        <c:varyColors val="0"/>
        <c:ser>
          <c:idx val="4"/>
          <c:order val="3"/>
          <c:tx>
            <c:strRef>
              <c:f>'Labour force calcs'!$B$44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'Labour force calcs'!$C$44:$L$44</c:f>
              <c:numCache>
                <c:formatCode>0%</c:formatCode>
                <c:ptCount val="10"/>
                <c:pt idx="0">
                  <c:v>0.23599999152052747</c:v>
                </c:pt>
                <c:pt idx="1">
                  <c:v>0.23874683791292373</c:v>
                </c:pt>
                <c:pt idx="2" formatCode="0.00%">
                  <c:v>0.2229002805452914</c:v>
                </c:pt>
                <c:pt idx="3">
                  <c:v>0.24052889633738642</c:v>
                </c:pt>
                <c:pt idx="4">
                  <c:v>0.24673181530187616</c:v>
                </c:pt>
                <c:pt idx="5">
                  <c:v>0.24377388900185262</c:v>
                </c:pt>
                <c:pt idx="6">
                  <c:v>0.20125594389832552</c:v>
                </c:pt>
                <c:pt idx="7">
                  <c:v>0.15031258679388632</c:v>
                </c:pt>
                <c:pt idx="8">
                  <c:v>8.8620788282403801E-2</c:v>
                </c:pt>
                <c:pt idx="9">
                  <c:v>1.1551816719177479E-2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59808"/>
        <c:axId val="345557632"/>
      </c:lineChart>
      <c:catAx>
        <c:axId val="3455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55712"/>
        <c:crosses val="autoZero"/>
        <c:auto val="1"/>
        <c:lblAlgn val="ctr"/>
        <c:lblOffset val="100"/>
        <c:noMultiLvlLbl val="0"/>
      </c:catAx>
      <c:valAx>
        <c:axId val="3455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Labor</a:t>
                </a:r>
                <a:r>
                  <a:rPr lang="en-ZA" baseline="0"/>
                  <a:t> Supply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45728"/>
        <c:crosses val="autoZero"/>
        <c:crossBetween val="between"/>
      </c:valAx>
      <c:valAx>
        <c:axId val="345557632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Unemployment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59808"/>
        <c:crosses val="max"/>
        <c:crossBetween val="between"/>
      </c:valAx>
      <c:catAx>
        <c:axId val="34555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557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sim2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'Labour force calcs'!$A$54</c:f>
              <c:strCache>
                <c:ptCount val="1"/>
                <c:pt idx="0">
                  <c:v>Unskilled (High Skills)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calcs'!$C$54:$L$54</c:f>
              <c:numCache>
                <c:formatCode>General</c:formatCode>
                <c:ptCount val="10"/>
                <c:pt idx="0">
                  <c:v>5674.1180000000004</c:v>
                </c:pt>
                <c:pt idx="1">
                  <c:v>5703.9967382138575</c:v>
                </c:pt>
                <c:pt idx="2">
                  <c:v>5876.5996859030074</c:v>
                </c:pt>
                <c:pt idx="3">
                  <c:v>6219.65854723551</c:v>
                </c:pt>
                <c:pt idx="4">
                  <c:v>6742.5732407919595</c:v>
                </c:pt>
                <c:pt idx="5">
                  <c:v>7472.4607361505205</c:v>
                </c:pt>
                <c:pt idx="6">
                  <c:v>8386.5566451815484</c:v>
                </c:pt>
                <c:pt idx="7">
                  <c:v>9531.6005246010573</c:v>
                </c:pt>
                <c:pt idx="8">
                  <c:v>10963.643673622611</c:v>
                </c:pt>
                <c:pt idx="9">
                  <c:v>12760.215090162012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'Labour force calcs'!$A$52</c:f>
              <c:strCache>
                <c:ptCount val="1"/>
                <c:pt idx="0">
                  <c:v>Semi-skilled (High Skills)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calcs'!$C$52:$L$52</c:f>
              <c:numCache>
                <c:formatCode>General</c:formatCode>
                <c:ptCount val="10"/>
                <c:pt idx="0">
                  <c:v>3485.45</c:v>
                </c:pt>
                <c:pt idx="1">
                  <c:v>3548.564836620506</c:v>
                </c:pt>
                <c:pt idx="2">
                  <c:v>3656.3069529826475</c:v>
                </c:pt>
                <c:pt idx="3">
                  <c:v>3768.2565662310039</c:v>
                </c:pt>
                <c:pt idx="4">
                  <c:v>3902.0037597050077</c:v>
                </c:pt>
                <c:pt idx="5">
                  <c:v>4065.6379671866139</c:v>
                </c:pt>
                <c:pt idx="6">
                  <c:v>4262.4587254793842</c:v>
                </c:pt>
                <c:pt idx="7">
                  <c:v>4496.5435480217875</c:v>
                </c:pt>
                <c:pt idx="8">
                  <c:v>4772.8878948399133</c:v>
                </c:pt>
                <c:pt idx="9">
                  <c:v>5097.5813321496917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'Labour force calcs'!$A$53</c:f>
              <c:strCache>
                <c:ptCount val="1"/>
                <c:pt idx="0">
                  <c:v>Skilled (High Skills)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calcs'!$C$53:$L$53</c:f>
              <c:numCache>
                <c:formatCode>General</c:formatCode>
                <c:ptCount val="10"/>
                <c:pt idx="0">
                  <c:v>2906.0039999999999</c:v>
                </c:pt>
                <c:pt idx="1">
                  <c:v>2949.8118846357465</c:v>
                </c:pt>
                <c:pt idx="2">
                  <c:v>3024.2983312150227</c:v>
                </c:pt>
                <c:pt idx="3">
                  <c:v>3101.2827018028229</c:v>
                </c:pt>
                <c:pt idx="4">
                  <c:v>3192.2686090871971</c:v>
                </c:pt>
                <c:pt idx="5">
                  <c:v>3302.29126692206</c:v>
                </c:pt>
                <c:pt idx="6">
                  <c:v>3433.1047966068531</c:v>
                </c:pt>
                <c:pt idx="7">
                  <c:v>3586.8427978742684</c:v>
                </c:pt>
                <c:pt idx="8">
                  <c:v>3766.0760849478374</c:v>
                </c:pt>
                <c:pt idx="9">
                  <c:v>3973.8838652475847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12768"/>
        <c:axId val="346114304"/>
      </c:lineChart>
      <c:lineChart>
        <c:grouping val="standard"/>
        <c:varyColors val="0"/>
        <c:ser>
          <c:idx val="4"/>
          <c:order val="3"/>
          <c:tx>
            <c:strRef>
              <c:f>'Labour force calcs'!$B$59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'Labour force calcs'!$C$59:$AT$59</c:f>
              <c:numCache>
                <c:formatCode>0%</c:formatCode>
                <c:ptCount val="44"/>
                <c:pt idx="0">
                  <c:v>0.23599999152052747</c:v>
                </c:pt>
                <c:pt idx="1">
                  <c:v>0.24108031411985814</c:v>
                </c:pt>
                <c:pt idx="2" formatCode="0.00%">
                  <c:v>0.25316566115610512</c:v>
                </c:pt>
                <c:pt idx="3">
                  <c:v>0.29577303689819617</c:v>
                </c:pt>
                <c:pt idx="4">
                  <c:v>0.32282918765828644</c:v>
                </c:pt>
                <c:pt idx="5">
                  <c:v>0.33621092512648948</c:v>
                </c:pt>
                <c:pt idx="6">
                  <c:v>0.31181687223063798</c:v>
                </c:pt>
                <c:pt idx="7">
                  <c:v>0.27819770745093586</c:v>
                </c:pt>
                <c:pt idx="8">
                  <c:v>0.23409395643262237</c:v>
                </c:pt>
                <c:pt idx="9">
                  <c:v>0.17763738115123226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26592"/>
        <c:axId val="346124672"/>
      </c:lineChart>
      <c:catAx>
        <c:axId val="3461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14304"/>
        <c:crosses val="autoZero"/>
        <c:auto val="1"/>
        <c:lblAlgn val="ctr"/>
        <c:lblOffset val="100"/>
        <c:noMultiLvlLbl val="0"/>
      </c:catAx>
      <c:valAx>
        <c:axId val="3461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Labor</a:t>
                </a:r>
                <a:r>
                  <a:rPr lang="en-ZA" baseline="0"/>
                  <a:t> Supply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12768"/>
        <c:crosses val="autoZero"/>
        <c:crossBetween val="between"/>
      </c:valAx>
      <c:valAx>
        <c:axId val="346124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Unemployment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26592"/>
        <c:crosses val="max"/>
        <c:crossBetween val="between"/>
      </c:valAx>
      <c:catAx>
        <c:axId val="34612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346124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'Labour force calcs'!$A$39</c:f>
              <c:strCache>
                <c:ptCount val="1"/>
                <c:pt idx="0">
                  <c:v>Unskilled (Economic Structure)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calcs'!$C$39:$L$39</c:f>
              <c:numCache>
                <c:formatCode>0.00</c:formatCode>
                <c:ptCount val="10"/>
                <c:pt idx="0">
                  <c:v>5674.1180000000004</c:v>
                </c:pt>
                <c:pt idx="1">
                  <c:v>5741.5157915017953</c:v>
                </c:pt>
                <c:pt idx="2">
                  <c:v>6065.487047053768</c:v>
                </c:pt>
                <c:pt idx="3">
                  <c:v>6657.8610725020208</c:v>
                </c:pt>
                <c:pt idx="4">
                  <c:v>7444.9859679125157</c:v>
                </c:pt>
                <c:pt idx="5">
                  <c:v>8438.3005800315077</c:v>
                </c:pt>
                <c:pt idx="6">
                  <c:v>9639.538003532336</c:v>
                </c:pt>
                <c:pt idx="7">
                  <c:v>11113.932408736244</c:v>
                </c:pt>
                <c:pt idx="8">
                  <c:v>12948.319591368696</c:v>
                </c:pt>
                <c:pt idx="9">
                  <c:v>15302.017408467178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'Labour force calcs'!$A$37</c:f>
              <c:strCache>
                <c:ptCount val="1"/>
                <c:pt idx="0">
                  <c:v>Semi-skilled (Economic Structure)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calcs'!$C$37:$L$37</c:f>
              <c:numCache>
                <c:formatCode>General</c:formatCode>
                <c:ptCount val="10"/>
                <c:pt idx="0" formatCode="0.00">
                  <c:v>3485.45</c:v>
                </c:pt>
                <c:pt idx="1">
                  <c:v>3548.564836620506</c:v>
                </c:pt>
                <c:pt idx="2">
                  <c:v>3822.8121352378394</c:v>
                </c:pt>
                <c:pt idx="3">
                  <c:v>4118.2543631467934</c:v>
                </c:pt>
                <c:pt idx="4">
                  <c:v>4436.5295493450712</c:v>
                </c:pt>
                <c:pt idx="5">
                  <c:v>4779.4023162697968</c:v>
                </c:pt>
                <c:pt idx="6">
                  <c:v>5148.7736634453795</c:v>
                </c:pt>
                <c:pt idx="7">
                  <c:v>5546.6915072508564</c:v>
                </c:pt>
                <c:pt idx="8">
                  <c:v>5975.3620352426578</c:v>
                </c:pt>
                <c:pt idx="9">
                  <c:v>6437.1619379848944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'Labour force calcs'!$A$38</c:f>
              <c:strCache>
                <c:ptCount val="1"/>
                <c:pt idx="0">
                  <c:v>Skilled (Economic Structure)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calcs'!$C$38:$L$38</c:f>
              <c:numCache>
                <c:formatCode>General</c:formatCode>
                <c:ptCount val="10"/>
                <c:pt idx="0" formatCode="0.00">
                  <c:v>2906.0039999999999</c:v>
                </c:pt>
                <c:pt idx="1">
                  <c:v>2949.8118846357452</c:v>
                </c:pt>
                <c:pt idx="2">
                  <c:v>3177.7851577861074</c:v>
                </c:pt>
                <c:pt idx="3">
                  <c:v>3339.8841378918128</c:v>
                </c:pt>
                <c:pt idx="4">
                  <c:v>3510.2517950938691</c:v>
                </c:pt>
                <c:pt idx="5">
                  <c:v>3689.3099150252219</c:v>
                </c:pt>
                <c:pt idx="6">
                  <c:v>3877.501798625085</c:v>
                </c:pt>
                <c:pt idx="7">
                  <c:v>4075.2933596357902</c:v>
                </c:pt>
                <c:pt idx="8">
                  <c:v>4283.1742780830091</c:v>
                </c:pt>
                <c:pt idx="9">
                  <c:v>4501.6592125950547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'Labour force calcs'!$A$54</c:f>
              <c:strCache>
                <c:ptCount val="1"/>
                <c:pt idx="0">
                  <c:v>Unskilled (High Skills)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calcs'!$C$54:$L$54</c:f>
              <c:numCache>
                <c:formatCode>General</c:formatCode>
                <c:ptCount val="10"/>
                <c:pt idx="0">
                  <c:v>5674.1180000000004</c:v>
                </c:pt>
                <c:pt idx="1">
                  <c:v>5703.9967382138575</c:v>
                </c:pt>
                <c:pt idx="2">
                  <c:v>5876.5996859030074</c:v>
                </c:pt>
                <c:pt idx="3">
                  <c:v>6219.65854723551</c:v>
                </c:pt>
                <c:pt idx="4">
                  <c:v>6742.5732407919595</c:v>
                </c:pt>
                <c:pt idx="5">
                  <c:v>7472.4607361505205</c:v>
                </c:pt>
                <c:pt idx="6">
                  <c:v>8386.5566451815484</c:v>
                </c:pt>
                <c:pt idx="7">
                  <c:v>9531.6005246010573</c:v>
                </c:pt>
                <c:pt idx="8">
                  <c:v>10963.643673622611</c:v>
                </c:pt>
                <c:pt idx="9">
                  <c:v>12760.215090162012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'Labour force calcs'!$A$52</c:f>
              <c:strCache>
                <c:ptCount val="1"/>
                <c:pt idx="0">
                  <c:v>Semi-skilled (High Skills)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calcs'!$C$52:$L$52</c:f>
              <c:numCache>
                <c:formatCode>General</c:formatCode>
                <c:ptCount val="10"/>
                <c:pt idx="0">
                  <c:v>3485.45</c:v>
                </c:pt>
                <c:pt idx="1">
                  <c:v>3548.564836620506</c:v>
                </c:pt>
                <c:pt idx="2">
                  <c:v>3656.3069529826475</c:v>
                </c:pt>
                <c:pt idx="3">
                  <c:v>3768.2565662310039</c:v>
                </c:pt>
                <c:pt idx="4">
                  <c:v>3902.0037597050077</c:v>
                </c:pt>
                <c:pt idx="5">
                  <c:v>4065.6379671866139</c:v>
                </c:pt>
                <c:pt idx="6">
                  <c:v>4262.4587254793842</c:v>
                </c:pt>
                <c:pt idx="7">
                  <c:v>4496.5435480217875</c:v>
                </c:pt>
                <c:pt idx="8">
                  <c:v>4772.8878948399133</c:v>
                </c:pt>
                <c:pt idx="9">
                  <c:v>5097.5813321496917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'Labour force calcs'!$A$53</c:f>
              <c:strCache>
                <c:ptCount val="1"/>
                <c:pt idx="0">
                  <c:v>Skilled (High Skills)</c:v>
                </c:pt>
              </c:strCache>
            </c:strRef>
          </c:tx>
          <c:spPr>
            <a:ln w="28575" cap="rnd">
              <a:solidFill>
                <a:srgbClr val="2C4D7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'Labour force calcs'!$C$34:$L$34</c:f>
              <c:numCache>
                <c:formatCode>General</c:formatCode>
                <c:ptCount val="10"/>
                <c:pt idx="0">
                  <c:v>2007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'Labour force calcs'!$C$53:$L$53</c:f>
              <c:numCache>
                <c:formatCode>General</c:formatCode>
                <c:ptCount val="10"/>
                <c:pt idx="0">
                  <c:v>2906.0039999999999</c:v>
                </c:pt>
                <c:pt idx="1">
                  <c:v>2949.8118846357465</c:v>
                </c:pt>
                <c:pt idx="2">
                  <c:v>3024.2983312150227</c:v>
                </c:pt>
                <c:pt idx="3">
                  <c:v>3101.2827018028229</c:v>
                </c:pt>
                <c:pt idx="4">
                  <c:v>3192.2686090871971</c:v>
                </c:pt>
                <c:pt idx="5">
                  <c:v>3302.29126692206</c:v>
                </c:pt>
                <c:pt idx="6">
                  <c:v>3433.1047966068531</c:v>
                </c:pt>
                <c:pt idx="7">
                  <c:v>3586.8427978742684</c:v>
                </c:pt>
                <c:pt idx="8">
                  <c:v>3766.0760849478374</c:v>
                </c:pt>
                <c:pt idx="9">
                  <c:v>3973.8838652475847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36416"/>
        <c:axId val="346237952"/>
      </c:lineChart>
      <c:lineChart>
        <c:grouping val="standard"/>
        <c:varyColors val="0"/>
        <c:ser>
          <c:idx val="7"/>
          <c:order val="3"/>
          <c:tx>
            <c:strRef>
              <c:f>'Labour force calcs'!$B$44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'Labour force calcs'!$C$44:$L$44</c:f>
              <c:numCache>
                <c:formatCode>0%</c:formatCode>
                <c:ptCount val="10"/>
                <c:pt idx="0">
                  <c:v>0.23599999152052747</c:v>
                </c:pt>
                <c:pt idx="1">
                  <c:v>0.23874683791292373</c:v>
                </c:pt>
                <c:pt idx="2" formatCode="0.00%">
                  <c:v>0.2229002805452914</c:v>
                </c:pt>
                <c:pt idx="3">
                  <c:v>0.24052889633738642</c:v>
                </c:pt>
                <c:pt idx="4">
                  <c:v>0.24673181530187616</c:v>
                </c:pt>
                <c:pt idx="5">
                  <c:v>0.24377388900185262</c:v>
                </c:pt>
                <c:pt idx="6">
                  <c:v>0.20125594389832552</c:v>
                </c:pt>
                <c:pt idx="7">
                  <c:v>0.15031258679388632</c:v>
                </c:pt>
                <c:pt idx="8">
                  <c:v>8.8620788282403801E-2</c:v>
                </c:pt>
                <c:pt idx="9">
                  <c:v>1.1551816719177479E-2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'Labour force calcs'!$B$59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'Labour force calcs'!$C$59:$AT$59</c:f>
              <c:numCache>
                <c:formatCode>0%</c:formatCode>
                <c:ptCount val="44"/>
                <c:pt idx="0">
                  <c:v>0.23599999152052747</c:v>
                </c:pt>
                <c:pt idx="1">
                  <c:v>0.24108031411985814</c:v>
                </c:pt>
                <c:pt idx="2" formatCode="0.00%">
                  <c:v>0.25316566115610512</c:v>
                </c:pt>
                <c:pt idx="3">
                  <c:v>0.29577303689819617</c:v>
                </c:pt>
                <c:pt idx="4">
                  <c:v>0.32282918765828644</c:v>
                </c:pt>
                <c:pt idx="5">
                  <c:v>0.33621092512648948</c:v>
                </c:pt>
                <c:pt idx="6">
                  <c:v>0.31181687223063798</c:v>
                </c:pt>
                <c:pt idx="7">
                  <c:v>0.27819770745093586</c:v>
                </c:pt>
                <c:pt idx="8">
                  <c:v>0.23409395643262237</c:v>
                </c:pt>
                <c:pt idx="9">
                  <c:v>0.17763738115123226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46144"/>
        <c:axId val="346244224"/>
      </c:lineChart>
      <c:catAx>
        <c:axId val="3462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37952"/>
        <c:crosses val="autoZero"/>
        <c:auto val="1"/>
        <c:lblAlgn val="ctr"/>
        <c:lblOffset val="100"/>
        <c:noMultiLvlLbl val="0"/>
      </c:catAx>
      <c:valAx>
        <c:axId val="34623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Labor</a:t>
                </a:r>
                <a:r>
                  <a:rPr lang="en-ZA" baseline="0"/>
                  <a:t> Supply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36416"/>
        <c:crosses val="autoZero"/>
        <c:crossBetween val="between"/>
      </c:valAx>
      <c:valAx>
        <c:axId val="346244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Unemployment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6144"/>
        <c:crosses val="max"/>
        <c:crossBetween val="between"/>
      </c:valAx>
      <c:catAx>
        <c:axId val="346246144"/>
        <c:scaling>
          <c:orientation val="minMax"/>
        </c:scaling>
        <c:delete val="1"/>
        <c:axPos val="b"/>
        <c:majorTickMark val="out"/>
        <c:minorTickMark val="none"/>
        <c:tickLblPos val="nextTo"/>
        <c:crossAx val="34624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533400</xdr:colOff>
      <xdr:row>32</xdr:row>
      <xdr:rowOff>38100</xdr:rowOff>
    </xdr:from>
    <xdr:to>
      <xdr:col>28</xdr:col>
      <xdr:colOff>266700</xdr:colOff>
      <xdr:row>55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622300</xdr:colOff>
      <xdr:row>29</xdr:row>
      <xdr:rowOff>107950</xdr:rowOff>
    </xdr:from>
    <xdr:to>
      <xdr:col>9</xdr:col>
      <xdr:colOff>457200</xdr:colOff>
      <xdr:row>54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355600</xdr:colOff>
      <xdr:row>20</xdr:row>
      <xdr:rowOff>19050</xdr:rowOff>
    </xdr:from>
    <xdr:to>
      <xdr:col>19</xdr:col>
      <xdr:colOff>292100</xdr:colOff>
      <xdr:row>42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419099</xdr:colOff>
      <xdr:row>33</xdr:row>
      <xdr:rowOff>176212</xdr:rowOff>
    </xdr:from>
    <xdr:to>
      <xdr:col>22</xdr:col>
      <xdr:colOff>104774</xdr:colOff>
      <xdr:row>50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527049</xdr:colOff>
      <xdr:row>46</xdr:row>
      <xdr:rowOff>123826</xdr:rowOff>
    </xdr:from>
    <xdr:to>
      <xdr:col>11</xdr:col>
      <xdr:colOff>508000</xdr:colOff>
      <xdr:row>67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1666875</xdr:colOff>
      <xdr:row>50</xdr:row>
      <xdr:rowOff>100012</xdr:rowOff>
    </xdr:from>
    <xdr:to>
      <xdr:col>7</xdr:col>
      <xdr:colOff>371475</xdr:colOff>
      <xdr:row>64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66675</xdr:rowOff>
    </xdr:from>
    <xdr:to>
      <xdr:col>13</xdr:col>
      <xdr:colOff>247650</xdr:colOff>
      <xdr:row>16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323850</xdr:colOff>
      <xdr:row>2</xdr:row>
      <xdr:rowOff>100013</xdr:rowOff>
    </xdr:from>
    <xdr:to>
      <xdr:col>20</xdr:col>
      <xdr:colOff>95250</xdr:colOff>
      <xdr:row>16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18</xdr:row>
      <xdr:rowOff>80963</xdr:rowOff>
    </xdr:from>
    <xdr:to>
      <xdr:col>13</xdr:col>
      <xdr:colOff>523875</xdr:colOff>
      <xdr:row>40</xdr:row>
      <xdr:rowOff>195263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a/Dropbox%20(MAPS%20Programme)/DDPP/QLFS%20Trends%202008-2014_Statsonl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workbookViewId="0">
      <selection activeCell="A2" sqref="A2:A3"/>
    </sheetView>
  </sheetViews>
  <sheetFormatPr defaultColWidth="9.08203125" defaultRowHeight="11.5" x14ac:dyDescent="0.25"/>
  <cols>
    <col min="1" max="1" width="35.08203125" style="1" customWidth="1"/>
    <col min="2" max="29" width="9.5" style="1" customWidth="1"/>
    <col min="30" max="16384" width="9.08203125" style="1"/>
  </cols>
  <sheetData>
    <row r="1" spans="1:29" ht="26.2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ht="26.25" customHeight="1" x14ac:dyDescent="0.25">
      <c r="A2" s="88" t="s">
        <v>48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3" t="s">
        <v>21</v>
      </c>
      <c r="W2" s="3" t="s">
        <v>22</v>
      </c>
      <c r="X2" s="3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</row>
    <row r="3" spans="1:29" x14ac:dyDescent="0.25">
      <c r="A3" s="88"/>
      <c r="B3" s="4" t="s">
        <v>29</v>
      </c>
      <c r="C3" s="4" t="s">
        <v>29</v>
      </c>
      <c r="D3" s="4" t="s">
        <v>29</v>
      </c>
      <c r="E3" s="4" t="s">
        <v>29</v>
      </c>
      <c r="F3" s="4" t="s">
        <v>29</v>
      </c>
      <c r="G3" s="4" t="s">
        <v>29</v>
      </c>
      <c r="H3" s="4" t="s">
        <v>29</v>
      </c>
      <c r="I3" s="4" t="s">
        <v>29</v>
      </c>
      <c r="J3" s="4" t="s">
        <v>29</v>
      </c>
      <c r="K3" s="4" t="s">
        <v>29</v>
      </c>
      <c r="L3" s="4" t="s">
        <v>29</v>
      </c>
      <c r="M3" s="4" t="s">
        <v>29</v>
      </c>
      <c r="N3" s="4" t="s">
        <v>29</v>
      </c>
      <c r="O3" s="4" t="s">
        <v>29</v>
      </c>
      <c r="P3" s="4" t="s">
        <v>29</v>
      </c>
      <c r="Q3" s="4" t="s">
        <v>29</v>
      </c>
      <c r="R3" s="4" t="s">
        <v>29</v>
      </c>
      <c r="S3" s="4" t="s">
        <v>29</v>
      </c>
      <c r="T3" s="4" t="s">
        <v>29</v>
      </c>
      <c r="U3" s="4" t="s">
        <v>29</v>
      </c>
      <c r="V3" s="4" t="s">
        <v>29</v>
      </c>
      <c r="W3" s="4" t="s">
        <v>29</v>
      </c>
      <c r="X3" s="4" t="s">
        <v>29</v>
      </c>
      <c r="Y3" s="4" t="s">
        <v>29</v>
      </c>
      <c r="Z3" s="4" t="s">
        <v>29</v>
      </c>
      <c r="AA3" s="4" t="s">
        <v>29</v>
      </c>
      <c r="AB3" s="4" t="s">
        <v>29</v>
      </c>
      <c r="AC3" s="4" t="s">
        <v>29</v>
      </c>
    </row>
    <row r="4" spans="1:29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4"/>
      <c r="AA4" s="4"/>
      <c r="AB4" s="4"/>
      <c r="AC4" s="6"/>
    </row>
    <row r="5" spans="1:29" s="9" customFormat="1" x14ac:dyDescent="0.25">
      <c r="A5" s="7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"/>
      <c r="AA5" s="4"/>
      <c r="AB5" s="4"/>
      <c r="AC5" s="4"/>
    </row>
    <row r="6" spans="1:29" s="9" customFormat="1" x14ac:dyDescent="0.25">
      <c r="A6" s="7" t="s">
        <v>31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10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10">
        <v>35176.612513384309</v>
      </c>
      <c r="AA6" s="11">
        <v>35331.803190220693</v>
      </c>
      <c r="AB6" s="10">
        <v>35488.638544451976</v>
      </c>
      <c r="AC6" s="10">
        <v>35643.484722638881</v>
      </c>
    </row>
    <row r="7" spans="1:29" s="9" customFormat="1" x14ac:dyDescent="0.25">
      <c r="A7" s="7" t="s">
        <v>32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10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10">
        <v>20121.757519665873</v>
      </c>
      <c r="AA7" s="11">
        <v>20248.158742299067</v>
      </c>
      <c r="AB7" s="10">
        <v>20267.560482566674</v>
      </c>
      <c r="AC7" s="10">
        <v>20228.277196519979</v>
      </c>
    </row>
    <row r="8" spans="1:29" x14ac:dyDescent="0.25">
      <c r="A8" s="12" t="s">
        <v>33</v>
      </c>
      <c r="B8" s="13">
        <v>14437.740355897236</v>
      </c>
      <c r="C8" s="13">
        <v>14584.495164284137</v>
      </c>
      <c r="D8" s="13">
        <v>14548.509536032121</v>
      </c>
      <c r="E8" s="13">
        <v>14768.699092068233</v>
      </c>
      <c r="F8" s="13">
        <v>14615.501907136706</v>
      </c>
      <c r="G8" s="13">
        <v>14356.96046698648</v>
      </c>
      <c r="H8" s="13">
        <v>13829.797596080578</v>
      </c>
      <c r="I8" s="13">
        <v>13973.036886036474</v>
      </c>
      <c r="J8" s="13">
        <v>13797.252879668376</v>
      </c>
      <c r="K8" s="13">
        <v>13808.716760304625</v>
      </c>
      <c r="L8" s="13">
        <v>13647.783703945208</v>
      </c>
      <c r="M8" s="13">
        <v>13898.151274051343</v>
      </c>
      <c r="N8" s="13">
        <v>13903.593154386999</v>
      </c>
      <c r="O8" s="13">
        <v>13921.808207436383</v>
      </c>
      <c r="P8" s="13">
        <v>14118.385072295345</v>
      </c>
      <c r="Q8" s="13">
        <v>14336.414127909935</v>
      </c>
      <c r="R8" s="13">
        <v>14284.075696061267</v>
      </c>
      <c r="S8" s="13">
        <v>14330.015601664352</v>
      </c>
      <c r="T8" s="13">
        <v>14561.61505989471</v>
      </c>
      <c r="U8" s="13">
        <v>14523.850499719241</v>
      </c>
      <c r="V8" s="13">
        <v>14558.375007567811</v>
      </c>
      <c r="W8" s="13">
        <v>14691.538346723291</v>
      </c>
      <c r="X8" s="13">
        <v>15035.843184426829</v>
      </c>
      <c r="Y8" s="13">
        <v>15176.754800480037</v>
      </c>
      <c r="Z8" s="14">
        <v>15054.791334015114</v>
      </c>
      <c r="AA8" s="15">
        <v>15094.243115021973</v>
      </c>
      <c r="AB8" s="14">
        <v>15116.568655848223</v>
      </c>
      <c r="AC8" s="14">
        <v>15319.611066342213</v>
      </c>
    </row>
    <row r="9" spans="1:29" x14ac:dyDescent="0.25">
      <c r="A9" s="12" t="s">
        <v>34</v>
      </c>
      <c r="B9" s="13">
        <v>9933.8134228161398</v>
      </c>
      <c r="C9" s="13">
        <v>10064.961699251757</v>
      </c>
      <c r="D9" s="13">
        <v>10112.70202338574</v>
      </c>
      <c r="E9" s="13">
        <v>10221.22946032688</v>
      </c>
      <c r="F9" s="13">
        <v>10160.938856421119</v>
      </c>
      <c r="G9" s="13">
        <v>10076.235258889219</v>
      </c>
      <c r="H9" s="13">
        <v>9786.2222140440954</v>
      </c>
      <c r="I9" s="13">
        <v>9844.3766870786767</v>
      </c>
      <c r="J9" s="13">
        <v>9695.2355149844007</v>
      </c>
      <c r="K9" s="13">
        <v>9610.3108782314557</v>
      </c>
      <c r="L9" s="13">
        <v>9481.1764414419777</v>
      </c>
      <c r="M9" s="13">
        <v>9719.8667991689235</v>
      </c>
      <c r="N9" s="13">
        <v>9785.4514309129499</v>
      </c>
      <c r="O9" s="13">
        <v>9773.0488134916814</v>
      </c>
      <c r="P9" s="13">
        <v>10000.765259819926</v>
      </c>
      <c r="Q9" s="13">
        <v>10210.276140507875</v>
      </c>
      <c r="R9" s="13">
        <v>10120.825928952276</v>
      </c>
      <c r="S9" s="13">
        <v>10191.574678957377</v>
      </c>
      <c r="T9" s="13">
        <v>10310.572946685128</v>
      </c>
      <c r="U9" s="13">
        <v>10265.900404745165</v>
      </c>
      <c r="V9" s="13">
        <v>10241.528353351549</v>
      </c>
      <c r="W9" s="13">
        <v>10373.992749080562</v>
      </c>
      <c r="X9" s="13">
        <v>10709.110597408728</v>
      </c>
      <c r="Y9" s="13">
        <v>10773.029193595874</v>
      </c>
      <c r="Z9" s="14">
        <v>10779.596043318888</v>
      </c>
      <c r="AA9" s="15">
        <v>10755.165021505685</v>
      </c>
      <c r="AB9" s="14">
        <v>10843.095199466012</v>
      </c>
      <c r="AC9" s="14">
        <v>10910.987182549938</v>
      </c>
    </row>
    <row r="10" spans="1:29" x14ac:dyDescent="0.25">
      <c r="A10" s="12" t="s">
        <v>35</v>
      </c>
      <c r="B10" s="13">
        <v>2433.2356235424659</v>
      </c>
      <c r="C10" s="13">
        <v>2443.9007047017494</v>
      </c>
      <c r="D10" s="13">
        <v>2277.6852863294225</v>
      </c>
      <c r="E10" s="13">
        <v>2365.1160171873162</v>
      </c>
      <c r="F10" s="13">
        <v>2283.8718033953401</v>
      </c>
      <c r="G10" s="13">
        <v>2242.4620792348001</v>
      </c>
      <c r="H10" s="13">
        <v>2107.8809137486724</v>
      </c>
      <c r="I10" s="13">
        <v>2249.418185669625</v>
      </c>
      <c r="J10" s="13">
        <v>2148.0435099334941</v>
      </c>
      <c r="K10" s="13">
        <v>2292.1747902421571</v>
      </c>
      <c r="L10" s="13">
        <v>2276.9310508083045</v>
      </c>
      <c r="M10" s="13">
        <v>2317.2298851540868</v>
      </c>
      <c r="N10" s="13">
        <v>2277.2109795533811</v>
      </c>
      <c r="O10" s="13">
        <v>2306.9544234225759</v>
      </c>
      <c r="P10" s="13">
        <v>2263.6589560647294</v>
      </c>
      <c r="Q10" s="13">
        <v>2231.9462110228619</v>
      </c>
      <c r="R10" s="13">
        <v>2212.2578822689716</v>
      </c>
      <c r="S10" s="13">
        <v>2208.7342130127481</v>
      </c>
      <c r="T10" s="13">
        <v>2326.8942359232201</v>
      </c>
      <c r="U10" s="13">
        <v>2350.9090511153704</v>
      </c>
      <c r="V10" s="13">
        <v>2333.9422969881361</v>
      </c>
      <c r="W10" s="13">
        <v>2359.8518891549102</v>
      </c>
      <c r="X10" s="13">
        <v>2322.6668357817271</v>
      </c>
      <c r="Y10" s="13">
        <v>2445.9756695702372</v>
      </c>
      <c r="Z10" s="14">
        <v>2335.9512661813442</v>
      </c>
      <c r="AA10" s="15">
        <v>2379.0970259041887</v>
      </c>
      <c r="AB10" s="14">
        <v>2407.3127778027197</v>
      </c>
      <c r="AC10" s="14">
        <v>2448.0841440229196</v>
      </c>
    </row>
    <row r="11" spans="1:29" x14ac:dyDescent="0.25">
      <c r="A11" s="12" t="s">
        <v>36</v>
      </c>
      <c r="B11" s="13">
        <v>838.05878871336745</v>
      </c>
      <c r="C11" s="13">
        <v>820.20533767776055</v>
      </c>
      <c r="D11" s="13">
        <v>809.63375617200109</v>
      </c>
      <c r="E11" s="13">
        <v>806.56191758766488</v>
      </c>
      <c r="F11" s="13">
        <v>777.99476959435287</v>
      </c>
      <c r="G11" s="13">
        <v>752.24744920122964</v>
      </c>
      <c r="H11" s="13">
        <v>681.26025365300143</v>
      </c>
      <c r="I11" s="13">
        <v>647.08990643913376</v>
      </c>
      <c r="J11" s="13">
        <v>683.11531114478009</v>
      </c>
      <c r="K11" s="13">
        <v>654.73183273868699</v>
      </c>
      <c r="L11" s="13">
        <v>674.35973099962803</v>
      </c>
      <c r="M11" s="13">
        <v>648.96148704883922</v>
      </c>
      <c r="N11" s="13">
        <v>627.31448352835412</v>
      </c>
      <c r="O11" s="13">
        <v>625.61826448335648</v>
      </c>
      <c r="P11" s="13">
        <v>653.06780160727988</v>
      </c>
      <c r="Q11" s="13">
        <v>670.53681665134593</v>
      </c>
      <c r="R11" s="13">
        <v>693.80710129236149</v>
      </c>
      <c r="S11" s="13">
        <v>674.39882334928188</v>
      </c>
      <c r="T11" s="13">
        <v>698.86269017030872</v>
      </c>
      <c r="U11" s="13">
        <v>717.9011545544065</v>
      </c>
      <c r="V11" s="13">
        <v>763.91499694195818</v>
      </c>
      <c r="W11" s="13">
        <v>742.24628754603543</v>
      </c>
      <c r="X11" s="13">
        <v>740.16733190808327</v>
      </c>
      <c r="Y11" s="13">
        <v>713.49545916067405</v>
      </c>
      <c r="Z11" s="13">
        <v>708.69209108153063</v>
      </c>
      <c r="AA11" s="15">
        <v>669.7119504196761</v>
      </c>
      <c r="AB11" s="14">
        <v>685.72471547963335</v>
      </c>
      <c r="AC11" s="14">
        <v>741.89424288808391</v>
      </c>
    </row>
    <row r="12" spans="1:29" x14ac:dyDescent="0.25">
      <c r="A12" s="12" t="s">
        <v>37</v>
      </c>
      <c r="B12" s="13">
        <v>1232.6325208253047</v>
      </c>
      <c r="C12" s="13">
        <v>1255.4274226529772</v>
      </c>
      <c r="D12" s="13">
        <v>1348.4884701450246</v>
      </c>
      <c r="E12" s="13">
        <v>1375.7916969662849</v>
      </c>
      <c r="F12" s="13">
        <v>1392.6964777258511</v>
      </c>
      <c r="G12" s="13">
        <v>1286.0156796612</v>
      </c>
      <c r="H12" s="13">
        <v>1254.4342146347158</v>
      </c>
      <c r="I12" s="13">
        <v>1232.1521068490542</v>
      </c>
      <c r="J12" s="13">
        <v>1270.8585436057028</v>
      </c>
      <c r="K12" s="13">
        <v>1251.4992590923621</v>
      </c>
      <c r="L12" s="13">
        <v>1215.3164806952166</v>
      </c>
      <c r="M12" s="13">
        <v>1212.0931026795658</v>
      </c>
      <c r="N12" s="13">
        <v>1213.6162603923162</v>
      </c>
      <c r="O12" s="13">
        <v>1216.1867060387499</v>
      </c>
      <c r="P12" s="13">
        <v>1200.893054803397</v>
      </c>
      <c r="Q12" s="13">
        <v>1223.6549597278668</v>
      </c>
      <c r="R12" s="13">
        <v>1257.184783547691</v>
      </c>
      <c r="S12" s="13">
        <v>1255.3078863450246</v>
      </c>
      <c r="T12" s="13">
        <v>1225.2851871159787</v>
      </c>
      <c r="U12" s="13">
        <v>1189.1398893043549</v>
      </c>
      <c r="V12" s="13">
        <v>1218.9893602860755</v>
      </c>
      <c r="W12" s="13">
        <v>1215.4474209417056</v>
      </c>
      <c r="X12" s="13">
        <v>1263.898419328202</v>
      </c>
      <c r="Y12" s="13">
        <v>1244.254478153325</v>
      </c>
      <c r="Z12" s="13">
        <v>1230.5519334333724</v>
      </c>
      <c r="AA12" s="16">
        <v>1290.2691171924578</v>
      </c>
      <c r="AB12" s="14">
        <v>1180.4359630998299</v>
      </c>
      <c r="AC12" s="14">
        <v>1218.6454968812916</v>
      </c>
    </row>
    <row r="13" spans="1:29" x14ac:dyDescent="0.25">
      <c r="A13" s="12" t="s">
        <v>38</v>
      </c>
      <c r="B13" s="13">
        <v>4370.7364955978273</v>
      </c>
      <c r="C13" s="13">
        <v>4266.7091076135112</v>
      </c>
      <c r="D13" s="13">
        <v>4299.32885566392</v>
      </c>
      <c r="E13" s="13">
        <v>4047.8869548956259</v>
      </c>
      <c r="F13" s="13">
        <v>4366.3118011739607</v>
      </c>
      <c r="G13" s="13">
        <v>4340.9038036850579</v>
      </c>
      <c r="H13" s="13">
        <v>4476.0940489963796</v>
      </c>
      <c r="I13" s="13">
        <v>4428.6429972415854</v>
      </c>
      <c r="J13" s="13">
        <v>4612.4170979406363</v>
      </c>
      <c r="K13" s="13">
        <v>4621.8888435828749</v>
      </c>
      <c r="L13" s="13">
        <v>4654.7695041863544</v>
      </c>
      <c r="M13" s="13">
        <v>4367.8464816882706</v>
      </c>
      <c r="N13" s="13">
        <v>4597.0372696816503</v>
      </c>
      <c r="O13" s="13">
        <v>4781.6524813590395</v>
      </c>
      <c r="P13" s="13">
        <v>4699.2310883657092</v>
      </c>
      <c r="Q13" s="13">
        <v>4467.3251239797173</v>
      </c>
      <c r="R13" s="13">
        <v>4768.7605039185091</v>
      </c>
      <c r="S13" s="13">
        <v>4720.751585121543</v>
      </c>
      <c r="T13" s="13">
        <v>4901.2594331266009</v>
      </c>
      <c r="U13" s="13">
        <v>4709.4935786160349</v>
      </c>
      <c r="V13" s="13">
        <v>4861.9524547863084</v>
      </c>
      <c r="W13" s="13">
        <v>4971.8457013570724</v>
      </c>
      <c r="X13" s="13">
        <v>4880.2776592678692</v>
      </c>
      <c r="Y13" s="13">
        <v>4830.1082668648151</v>
      </c>
      <c r="Z13" s="13">
        <v>5066.9661856504554</v>
      </c>
      <c r="AA13" s="16">
        <v>5153.9156272771042</v>
      </c>
      <c r="AB13" s="14">
        <v>5150.991826718192</v>
      </c>
      <c r="AC13" s="14">
        <v>4908.6661301779131</v>
      </c>
    </row>
    <row r="14" spans="1:29" x14ac:dyDescent="0.25">
      <c r="A14" s="12" t="s">
        <v>39</v>
      </c>
      <c r="B14" s="13">
        <v>12735.692624139174</v>
      </c>
      <c r="C14" s="13">
        <v>12838.800003001426</v>
      </c>
      <c r="D14" s="13">
        <v>12990.722955344469</v>
      </c>
      <c r="E14" s="13">
        <v>13170.151299947425</v>
      </c>
      <c r="F14" s="13">
        <v>13153.436756232206</v>
      </c>
      <c r="G14" s="13">
        <v>13586.852802734315</v>
      </c>
      <c r="H14" s="13">
        <v>14129.360020060056</v>
      </c>
      <c r="I14" s="13">
        <v>14182.026692369602</v>
      </c>
      <c r="J14" s="13">
        <v>14322.683559917572</v>
      </c>
      <c r="K14" s="13">
        <v>14451.203144537461</v>
      </c>
      <c r="L14" s="13">
        <v>14730.798445536699</v>
      </c>
      <c r="M14" s="13">
        <v>14917.968231024246</v>
      </c>
      <c r="N14" s="13">
        <v>14834.200791759929</v>
      </c>
      <c r="O14" s="13">
        <v>14783.112911595006</v>
      </c>
      <c r="P14" s="13">
        <v>14822.359087677312</v>
      </c>
      <c r="Q14" s="13">
        <v>14988.339016005508</v>
      </c>
      <c r="R14" s="13">
        <v>14891.782872040951</v>
      </c>
      <c r="S14" s="13">
        <v>15047.46539020759</v>
      </c>
      <c r="T14" s="13">
        <v>14789.851841034384</v>
      </c>
      <c r="U14" s="13">
        <v>15171.703022933445</v>
      </c>
      <c r="V14" s="13">
        <v>15137.56757949838</v>
      </c>
      <c r="W14" s="13">
        <v>15048.522459304242</v>
      </c>
      <c r="X14" s="13">
        <v>14952.255437568565</v>
      </c>
      <c r="Y14" s="13">
        <v>15014.825975249467</v>
      </c>
      <c r="Z14" s="13">
        <v>15054.854993718747</v>
      </c>
      <c r="AA14" s="16">
        <v>15083.644447921806</v>
      </c>
      <c r="AB14" s="13">
        <v>15221.078061886028</v>
      </c>
      <c r="AC14" s="14">
        <v>15415.207526119058</v>
      </c>
    </row>
    <row r="15" spans="1:29" x14ac:dyDescent="0.25">
      <c r="A15" s="12" t="s">
        <v>40</v>
      </c>
      <c r="B15" s="13">
        <v>1202.0746746159048</v>
      </c>
      <c r="C15" s="13">
        <v>1100.7060885864316</v>
      </c>
      <c r="D15" s="13">
        <v>1092.6551444781128</v>
      </c>
      <c r="E15" s="13">
        <v>1188.5053384196169</v>
      </c>
      <c r="F15" s="13">
        <v>1232.5543805438888</v>
      </c>
      <c r="G15" s="13">
        <v>1535.9033796688043</v>
      </c>
      <c r="H15" s="13">
        <v>1646.0863264153368</v>
      </c>
      <c r="I15" s="13">
        <v>1726.1237999157515</v>
      </c>
      <c r="J15" s="13">
        <v>1890.1956980959983</v>
      </c>
      <c r="K15" s="13">
        <v>1959.6009087358022</v>
      </c>
      <c r="L15" s="13">
        <v>2078.8655229174706</v>
      </c>
      <c r="M15" s="13">
        <v>2176.2967191897678</v>
      </c>
      <c r="N15" s="13">
        <v>2243.1178336230837</v>
      </c>
      <c r="O15" s="13">
        <v>2213.6497639584286</v>
      </c>
      <c r="P15" s="13">
        <v>2212.5712151765392</v>
      </c>
      <c r="Q15" s="13">
        <v>2338.5056599820759</v>
      </c>
      <c r="R15" s="13">
        <v>2379.6720851133714</v>
      </c>
      <c r="S15" s="13">
        <v>2360.4336538340704</v>
      </c>
      <c r="T15" s="13">
        <v>2214.3919342681752</v>
      </c>
      <c r="U15" s="13">
        <v>2301.2838706707744</v>
      </c>
      <c r="V15" s="13">
        <v>2400.6781265205686</v>
      </c>
      <c r="W15" s="13">
        <v>2424.7134646832073</v>
      </c>
      <c r="X15" s="13">
        <v>2297.0957372569401</v>
      </c>
      <c r="Y15" s="13">
        <v>2200.2352663794177</v>
      </c>
      <c r="Z15" s="13">
        <v>2354.6030117939181</v>
      </c>
      <c r="AA15" s="16">
        <v>2418.7536456882008</v>
      </c>
      <c r="AB15" s="13">
        <v>2513.7521023184968</v>
      </c>
      <c r="AC15" s="14">
        <v>2402.7963957023917</v>
      </c>
    </row>
    <row r="16" spans="1:29" x14ac:dyDescent="0.25">
      <c r="A16" s="12" t="s">
        <v>41</v>
      </c>
      <c r="B16" s="13">
        <v>11533.617949523308</v>
      </c>
      <c r="C16" s="13">
        <v>11738.093914415036</v>
      </c>
      <c r="D16" s="13">
        <v>11898.067810866336</v>
      </c>
      <c r="E16" s="13">
        <v>11981.645961527895</v>
      </c>
      <c r="F16" s="13">
        <v>11920.88237568837</v>
      </c>
      <c r="G16" s="13">
        <v>12050.94942306548</v>
      </c>
      <c r="H16" s="13">
        <v>12483.273693644745</v>
      </c>
      <c r="I16" s="13">
        <v>12455.902892453874</v>
      </c>
      <c r="J16" s="13">
        <v>12432.487861821588</v>
      </c>
      <c r="K16" s="13">
        <v>12491.602235801702</v>
      </c>
      <c r="L16" s="13">
        <v>12651.932922619251</v>
      </c>
      <c r="M16" s="13">
        <v>12741.671511834518</v>
      </c>
      <c r="N16" s="13">
        <v>12591.082958136891</v>
      </c>
      <c r="O16" s="13">
        <v>12569.463147636592</v>
      </c>
      <c r="P16" s="13">
        <v>12609.787872500798</v>
      </c>
      <c r="Q16" s="13">
        <v>12649.833356023461</v>
      </c>
      <c r="R16" s="13">
        <v>12512.110786927495</v>
      </c>
      <c r="S16" s="13">
        <v>12687.031736373519</v>
      </c>
      <c r="T16" s="13">
        <v>12575.459906766207</v>
      </c>
      <c r="U16" s="13">
        <v>12870.419152262673</v>
      </c>
      <c r="V16" s="13">
        <v>12736.889452977841</v>
      </c>
      <c r="W16" s="13">
        <v>12623.808994620975</v>
      </c>
      <c r="X16" s="13">
        <v>12655.159700311648</v>
      </c>
      <c r="Y16" s="13">
        <v>12814.590708870044</v>
      </c>
      <c r="Z16" s="13">
        <v>12700.251981924857</v>
      </c>
      <c r="AA16" s="16">
        <v>12664.890802233635</v>
      </c>
      <c r="AB16" s="13">
        <v>12707.325959567477</v>
      </c>
      <c r="AC16" s="13">
        <v>13012.411130416722</v>
      </c>
    </row>
    <row r="17" spans="1:29" x14ac:dyDescent="0.25">
      <c r="A17" s="7" t="s">
        <v>42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8"/>
      <c r="AB17" s="13"/>
      <c r="AC17" s="13"/>
    </row>
    <row r="18" spans="1:29" x14ac:dyDescent="0.25">
      <c r="A18" s="12" t="s">
        <v>43</v>
      </c>
      <c r="B18" s="17">
        <v>23.2</v>
      </c>
      <c r="C18" s="17">
        <v>22.6</v>
      </c>
      <c r="D18" s="17">
        <v>22.8</v>
      </c>
      <c r="E18" s="17">
        <v>21.5</v>
      </c>
      <c r="F18" s="17">
        <v>23</v>
      </c>
      <c r="G18" s="17">
        <v>23.2</v>
      </c>
      <c r="H18" s="17">
        <v>24.5</v>
      </c>
      <c r="I18" s="17">
        <v>24.1</v>
      </c>
      <c r="J18" s="17">
        <v>25.1</v>
      </c>
      <c r="K18" s="17">
        <v>25.1</v>
      </c>
      <c r="L18" s="17">
        <v>25.4</v>
      </c>
      <c r="M18" s="17">
        <v>23.9</v>
      </c>
      <c r="N18" s="17">
        <v>24.8</v>
      </c>
      <c r="O18" s="17">
        <v>25.6</v>
      </c>
      <c r="P18" s="17">
        <v>25</v>
      </c>
      <c r="Q18" s="17">
        <v>23.8</v>
      </c>
      <c r="R18" s="17">
        <v>25</v>
      </c>
      <c r="S18" s="17">
        <v>24.8</v>
      </c>
      <c r="T18" s="17">
        <v>25.2</v>
      </c>
      <c r="U18" s="17">
        <v>24.5</v>
      </c>
      <c r="V18" s="17">
        <v>25</v>
      </c>
      <c r="W18" s="17">
        <v>25.3</v>
      </c>
      <c r="X18" s="17">
        <v>24.5</v>
      </c>
      <c r="Y18" s="17">
        <v>24.1</v>
      </c>
      <c r="Z18" s="18">
        <v>25.2</v>
      </c>
      <c r="AA18" s="18">
        <v>25.5</v>
      </c>
      <c r="AB18" s="17">
        <v>25.4</v>
      </c>
      <c r="AC18" s="18">
        <v>24.3</v>
      </c>
    </row>
    <row r="19" spans="1:29" x14ac:dyDescent="0.25">
      <c r="A19" s="12" t="s">
        <v>44</v>
      </c>
      <c r="B19" s="17">
        <v>45.8</v>
      </c>
      <c r="C19" s="17">
        <v>46</v>
      </c>
      <c r="D19" s="17">
        <v>45.7</v>
      </c>
      <c r="E19" s="17">
        <v>46.2</v>
      </c>
      <c r="F19" s="17">
        <v>45.5</v>
      </c>
      <c r="G19" s="17">
        <v>44.5</v>
      </c>
      <c r="H19" s="17">
        <v>42.6</v>
      </c>
      <c r="I19" s="17">
        <v>42.9</v>
      </c>
      <c r="J19" s="17">
        <v>42.2</v>
      </c>
      <c r="K19" s="17">
        <v>42</v>
      </c>
      <c r="L19" s="17">
        <v>41.3</v>
      </c>
      <c r="M19" s="17">
        <v>41.9</v>
      </c>
      <c r="N19" s="17">
        <v>41.7</v>
      </c>
      <c r="O19" s="17">
        <v>41.6</v>
      </c>
      <c r="P19" s="17">
        <v>42</v>
      </c>
      <c r="Q19" s="17">
        <v>42.4</v>
      </c>
      <c r="R19" s="17">
        <v>42.1</v>
      </c>
      <c r="S19" s="17">
        <v>42</v>
      </c>
      <c r="T19" s="17">
        <v>42.5</v>
      </c>
      <c r="U19" s="17">
        <v>42.2</v>
      </c>
      <c r="V19" s="17">
        <v>42.1</v>
      </c>
      <c r="W19" s="17">
        <v>42.3</v>
      </c>
      <c r="X19" s="17">
        <v>43.1</v>
      </c>
      <c r="Y19" s="17">
        <v>43.3</v>
      </c>
      <c r="Z19" s="18">
        <v>42.8</v>
      </c>
      <c r="AA19" s="18">
        <v>42.7</v>
      </c>
      <c r="AB19" s="17">
        <v>42.6</v>
      </c>
      <c r="AC19" s="19">
        <v>43</v>
      </c>
    </row>
    <row r="20" spans="1:29" x14ac:dyDescent="0.25">
      <c r="A20" s="12" t="s">
        <v>45</v>
      </c>
      <c r="B20" s="17">
        <v>59.6</v>
      </c>
      <c r="C20" s="17">
        <v>59.5</v>
      </c>
      <c r="D20" s="17">
        <v>59.2</v>
      </c>
      <c r="E20" s="17">
        <v>58.8</v>
      </c>
      <c r="F20" s="17">
        <v>59.1</v>
      </c>
      <c r="G20" s="17">
        <v>57.9</v>
      </c>
      <c r="H20" s="17">
        <v>56.4</v>
      </c>
      <c r="I20" s="17">
        <v>56.5</v>
      </c>
      <c r="J20" s="17">
        <v>56.2</v>
      </c>
      <c r="K20" s="17">
        <v>56.1</v>
      </c>
      <c r="L20" s="20">
        <v>55.4</v>
      </c>
      <c r="M20" s="17">
        <v>55</v>
      </c>
      <c r="N20" s="17">
        <v>55.5</v>
      </c>
      <c r="O20" s="17">
        <v>55.9</v>
      </c>
      <c r="P20" s="17">
        <v>55.9</v>
      </c>
      <c r="Q20" s="17">
        <v>55.6</v>
      </c>
      <c r="R20" s="17">
        <v>56.1</v>
      </c>
      <c r="S20" s="17">
        <v>55.9</v>
      </c>
      <c r="T20" s="17">
        <v>56.8</v>
      </c>
      <c r="U20" s="17">
        <v>55.9</v>
      </c>
      <c r="V20" s="17">
        <v>56.2</v>
      </c>
      <c r="W20" s="17">
        <v>56.6</v>
      </c>
      <c r="X20" s="17">
        <v>57.1</v>
      </c>
      <c r="Y20" s="17">
        <v>57.1</v>
      </c>
      <c r="Z20" s="18">
        <v>57.2</v>
      </c>
      <c r="AA20" s="18">
        <v>57.3</v>
      </c>
      <c r="AB20" s="17">
        <v>57.1</v>
      </c>
      <c r="AC20" s="19">
        <v>56.8</v>
      </c>
    </row>
    <row r="21" spans="1:29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8"/>
      <c r="AA21" s="21"/>
      <c r="AB21" s="18"/>
      <c r="AC21" s="22"/>
    </row>
    <row r="22" spans="1:29" s="9" customFormat="1" x14ac:dyDescent="0.25">
      <c r="A22" s="7" t="s">
        <v>46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23"/>
      <c r="AA22" s="23"/>
      <c r="AB22" s="23"/>
      <c r="AC22" s="24"/>
    </row>
    <row r="23" spans="1:29" s="9" customFormat="1" x14ac:dyDescent="0.25">
      <c r="A23" s="7" t="s">
        <v>31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8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8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10">
        <v>17878.617856244018</v>
      </c>
      <c r="AA23" s="11">
        <v>17949.832592639843</v>
      </c>
      <c r="AB23" s="10">
        <v>18021.816465260061</v>
      </c>
      <c r="AC23" s="10">
        <v>18093.057613270041</v>
      </c>
    </row>
    <row r="24" spans="1:29" s="9" customFormat="1" x14ac:dyDescent="0.25">
      <c r="A24" s="7" t="s">
        <v>32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8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8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10">
        <v>9112.6542035426064</v>
      </c>
      <c r="AA24" s="11">
        <v>9144.8030392888359</v>
      </c>
      <c r="AB24" s="10">
        <v>9113.3212885396933</v>
      </c>
      <c r="AC24" s="10">
        <v>9090.13728499834</v>
      </c>
    </row>
    <row r="25" spans="1:29" x14ac:dyDescent="0.25">
      <c r="A25" s="12" t="s">
        <v>33</v>
      </c>
      <c r="B25" s="13">
        <v>6202.0589600909489</v>
      </c>
      <c r="C25" s="13">
        <v>6265.6612575960826</v>
      </c>
      <c r="D25" s="13">
        <v>6280.143288763059</v>
      </c>
      <c r="E25" s="13">
        <v>6360.8663875977654</v>
      </c>
      <c r="F25" s="13">
        <v>6357.8106102077736</v>
      </c>
      <c r="G25" s="13">
        <v>6260.5623488794354</v>
      </c>
      <c r="H25" s="13">
        <v>6056.4429272024363</v>
      </c>
      <c r="I25" s="13">
        <v>6076.0306616511571</v>
      </c>
      <c r="J25" s="13">
        <v>5987.6979795500893</v>
      </c>
      <c r="K25" s="13">
        <v>5968.8110339599098</v>
      </c>
      <c r="L25" s="14">
        <v>5859.2889003028422</v>
      </c>
      <c r="M25" s="13">
        <v>5983.7221705037564</v>
      </c>
      <c r="N25" s="13">
        <v>5983.6841786567529</v>
      </c>
      <c r="O25" s="13">
        <v>6045.0432288061629</v>
      </c>
      <c r="P25" s="13">
        <v>6130.9761650877863</v>
      </c>
      <c r="Q25" s="13">
        <v>6262.7582103375926</v>
      </c>
      <c r="R25" s="13">
        <v>6240.5544632677547</v>
      </c>
      <c r="S25" s="13">
        <v>6237.2709107031142</v>
      </c>
      <c r="T25" s="13">
        <v>6304.14790628637</v>
      </c>
      <c r="U25" s="13">
        <v>6273.6608520434092</v>
      </c>
      <c r="V25" s="13">
        <v>6352.5392528959737</v>
      </c>
      <c r="W25" s="13">
        <v>6434.1885048068625</v>
      </c>
      <c r="X25" s="13">
        <v>6699.6557118991432</v>
      </c>
      <c r="Y25" s="13">
        <v>6669.8597696774723</v>
      </c>
      <c r="Z25" s="14">
        <v>6652.8131768452604</v>
      </c>
      <c r="AA25" s="15">
        <v>6628.7889614792148</v>
      </c>
      <c r="AB25" s="14">
        <v>6576.8253411878177</v>
      </c>
      <c r="AC25" s="14">
        <v>6676.3527887278078</v>
      </c>
    </row>
    <row r="26" spans="1:29" x14ac:dyDescent="0.25">
      <c r="A26" s="12" t="s">
        <v>34</v>
      </c>
      <c r="B26" s="13">
        <v>3853.2556956422127</v>
      </c>
      <c r="C26" s="13">
        <v>3936.7667341111764</v>
      </c>
      <c r="D26" s="13">
        <v>3953.8825495225656</v>
      </c>
      <c r="E26" s="13">
        <v>4011.4076601688948</v>
      </c>
      <c r="F26" s="13">
        <v>4011.9063421616029</v>
      </c>
      <c r="G26" s="13">
        <v>4031.5210588592108</v>
      </c>
      <c r="H26" s="13">
        <v>3913.3869182474396</v>
      </c>
      <c r="I26" s="13">
        <v>3927.8936076356786</v>
      </c>
      <c r="J26" s="13">
        <v>3857.7555414078629</v>
      </c>
      <c r="K26" s="13">
        <v>3799.2562226626378</v>
      </c>
      <c r="L26" s="13">
        <v>3761.4636318780549</v>
      </c>
      <c r="M26" s="13">
        <v>3890.684287639428</v>
      </c>
      <c r="N26" s="13">
        <v>3893.8839132351113</v>
      </c>
      <c r="O26" s="13">
        <v>3959.3026001688572</v>
      </c>
      <c r="P26" s="13">
        <v>4043.0645836265908</v>
      </c>
      <c r="Q26" s="13">
        <v>4188.0435407040404</v>
      </c>
      <c r="R26" s="13">
        <v>4150.2974632912174</v>
      </c>
      <c r="S26" s="13">
        <v>4164.8293764061573</v>
      </c>
      <c r="T26" s="13">
        <v>4192.6991751794822</v>
      </c>
      <c r="U26" s="13">
        <v>4183.5674499421511</v>
      </c>
      <c r="V26" s="13">
        <v>4213.8125785147768</v>
      </c>
      <c r="W26" s="13">
        <v>4296.7334300785642</v>
      </c>
      <c r="X26" s="13">
        <v>4480.7870749786935</v>
      </c>
      <c r="Y26" s="13">
        <v>4484.835365271334</v>
      </c>
      <c r="Z26" s="14">
        <v>4502.0657540843613</v>
      </c>
      <c r="AA26" s="15">
        <v>4495.3059593231465</v>
      </c>
      <c r="AB26" s="14">
        <v>4476.5514098029334</v>
      </c>
      <c r="AC26" s="14">
        <v>4582.2417453846729</v>
      </c>
    </row>
    <row r="27" spans="1:29" x14ac:dyDescent="0.25">
      <c r="A27" s="12" t="s">
        <v>35</v>
      </c>
      <c r="B27" s="13">
        <v>1094.073234467033</v>
      </c>
      <c r="C27" s="13">
        <v>1096.9275244567746</v>
      </c>
      <c r="D27" s="13">
        <v>1011.4944386829027</v>
      </c>
      <c r="E27" s="13">
        <v>1021.5574709416665</v>
      </c>
      <c r="F27" s="13">
        <v>1011.2484424973843</v>
      </c>
      <c r="G27" s="13">
        <v>992.23065858004486</v>
      </c>
      <c r="H27" s="13">
        <v>935.43766044399229</v>
      </c>
      <c r="I27" s="13">
        <v>974.12032363057301</v>
      </c>
      <c r="J27" s="13">
        <v>911.05843534751159</v>
      </c>
      <c r="K27" s="13">
        <v>971.49505151757467</v>
      </c>
      <c r="L27" s="13">
        <v>932.38758172492021</v>
      </c>
      <c r="M27" s="13">
        <v>945.17176081884782</v>
      </c>
      <c r="N27" s="13">
        <v>934.20175915726452</v>
      </c>
      <c r="O27" s="13">
        <v>941.73485335719965</v>
      </c>
      <c r="P27" s="13">
        <v>927.9804139075643</v>
      </c>
      <c r="Q27" s="13">
        <v>905.20544290907173</v>
      </c>
      <c r="R27" s="13">
        <v>891.43252432172164</v>
      </c>
      <c r="S27" s="13">
        <v>887.66001603117945</v>
      </c>
      <c r="T27" s="13">
        <v>936.93012628392819</v>
      </c>
      <c r="U27" s="13">
        <v>915.64390021658426</v>
      </c>
      <c r="V27" s="13">
        <v>924.39163668370259</v>
      </c>
      <c r="W27" s="13">
        <v>942.80017017756529</v>
      </c>
      <c r="X27" s="13">
        <v>976.79656943258976</v>
      </c>
      <c r="Y27" s="13">
        <v>971.02684264605352</v>
      </c>
      <c r="Z27" s="14">
        <v>961.36024203676891</v>
      </c>
      <c r="AA27" s="15">
        <v>922.80238919640703</v>
      </c>
      <c r="AB27" s="14">
        <v>940.69268496820951</v>
      </c>
      <c r="AC27" s="14">
        <v>923.9784664936451</v>
      </c>
    </row>
    <row r="28" spans="1:29" x14ac:dyDescent="0.25">
      <c r="A28" s="12" t="s">
        <v>36</v>
      </c>
      <c r="B28" s="13">
        <v>294.0702691003309</v>
      </c>
      <c r="C28" s="13">
        <v>257.05448895407181</v>
      </c>
      <c r="D28" s="13">
        <v>263.11643113292911</v>
      </c>
      <c r="E28" s="13">
        <v>243.95444866381678</v>
      </c>
      <c r="F28" s="13">
        <v>241.66622795379476</v>
      </c>
      <c r="G28" s="13">
        <v>221.70158058894228</v>
      </c>
      <c r="H28" s="13">
        <v>224.83633847788994</v>
      </c>
      <c r="I28" s="13">
        <v>213.5316261427532</v>
      </c>
      <c r="J28" s="13">
        <v>251.89667506044256</v>
      </c>
      <c r="K28" s="13">
        <v>221.07102984799855</v>
      </c>
      <c r="L28" s="13">
        <v>212.74464531205354</v>
      </c>
      <c r="M28" s="13">
        <v>215.88646731330613</v>
      </c>
      <c r="N28" s="13">
        <v>215.17531866026167</v>
      </c>
      <c r="O28" s="13">
        <v>199.44467192976984</v>
      </c>
      <c r="P28" s="13">
        <v>214.50781247799475</v>
      </c>
      <c r="Q28" s="13">
        <v>216.79605971507928</v>
      </c>
      <c r="R28" s="13">
        <v>225.30987962805463</v>
      </c>
      <c r="S28" s="13">
        <v>211.42843413220268</v>
      </c>
      <c r="T28" s="13">
        <v>231.89293715636353</v>
      </c>
      <c r="U28" s="13">
        <v>237.4524604926261</v>
      </c>
      <c r="V28" s="13">
        <v>254.03665032175985</v>
      </c>
      <c r="W28" s="13">
        <v>222.25077437297313</v>
      </c>
      <c r="X28" s="13">
        <v>231.78606053143983</v>
      </c>
      <c r="Y28" s="13">
        <v>210.38119450511562</v>
      </c>
      <c r="Z28" s="13">
        <v>212.34845155466576</v>
      </c>
      <c r="AA28" s="15">
        <v>206.90985437839251</v>
      </c>
      <c r="AB28" s="14">
        <v>206.4142723777766</v>
      </c>
      <c r="AC28" s="14">
        <v>227.7826628235116</v>
      </c>
    </row>
    <row r="29" spans="1:29" x14ac:dyDescent="0.25">
      <c r="A29" s="12" t="s">
        <v>37</v>
      </c>
      <c r="B29" s="13">
        <v>960.65976088131174</v>
      </c>
      <c r="C29" s="13">
        <v>974.91251007402695</v>
      </c>
      <c r="D29" s="13">
        <v>1051.6498694246536</v>
      </c>
      <c r="E29" s="13">
        <v>1083.9468078234022</v>
      </c>
      <c r="F29" s="13">
        <v>1092.9895975949707</v>
      </c>
      <c r="G29" s="13">
        <v>1015.1090508512473</v>
      </c>
      <c r="H29" s="13">
        <v>982.78201003307083</v>
      </c>
      <c r="I29" s="13">
        <v>960.48510424212134</v>
      </c>
      <c r="J29" s="13">
        <v>966.9873277342781</v>
      </c>
      <c r="K29" s="13">
        <v>976.98872993170505</v>
      </c>
      <c r="L29" s="13">
        <v>952.69304138781217</v>
      </c>
      <c r="M29" s="13">
        <v>931.9796547321846</v>
      </c>
      <c r="N29" s="13">
        <v>940.42318760410342</v>
      </c>
      <c r="O29" s="13">
        <v>944.56110335034339</v>
      </c>
      <c r="P29" s="13">
        <v>945.42335507562746</v>
      </c>
      <c r="Q29" s="13">
        <v>952.71316700938144</v>
      </c>
      <c r="R29" s="13">
        <v>973.5145960267912</v>
      </c>
      <c r="S29" s="13">
        <v>973.35308413358041</v>
      </c>
      <c r="T29" s="13">
        <v>942.62566766660279</v>
      </c>
      <c r="U29" s="13">
        <v>936.99704139200503</v>
      </c>
      <c r="V29" s="13">
        <v>960.29838737571959</v>
      </c>
      <c r="W29" s="13">
        <v>972.40413017773744</v>
      </c>
      <c r="X29" s="13">
        <v>1010.2860069564281</v>
      </c>
      <c r="Y29" s="13">
        <v>1003.6163672549993</v>
      </c>
      <c r="Z29" s="13">
        <v>977.03872916945522</v>
      </c>
      <c r="AA29" s="16">
        <v>1003.7707585812948</v>
      </c>
      <c r="AB29" s="14">
        <v>953.16697403890896</v>
      </c>
      <c r="AC29" s="14">
        <v>942.3499140259911</v>
      </c>
    </row>
    <row r="30" spans="1:29" x14ac:dyDescent="0.25">
      <c r="A30" s="12" t="s">
        <v>38</v>
      </c>
      <c r="B30" s="13">
        <v>2251.7061338083595</v>
      </c>
      <c r="C30" s="13">
        <v>2230.5261925047962</v>
      </c>
      <c r="D30" s="13">
        <v>2183.0885201180354</v>
      </c>
      <c r="E30" s="13">
        <v>2107.2622255329211</v>
      </c>
      <c r="F30" s="13">
        <v>2183.8024826136111</v>
      </c>
      <c r="G30" s="13">
        <v>2117.55512455902</v>
      </c>
      <c r="H30" s="13">
        <v>2160.3424048337106</v>
      </c>
      <c r="I30" s="13">
        <v>2093.5679951065254</v>
      </c>
      <c r="J30" s="13">
        <v>2233.9491374180329</v>
      </c>
      <c r="K30" s="13">
        <v>2248.2876492680161</v>
      </c>
      <c r="L30" s="13">
        <v>2264.9022715144456</v>
      </c>
      <c r="M30" s="13">
        <v>2137.7914497410811</v>
      </c>
      <c r="N30" s="13">
        <v>2312.2638849978266</v>
      </c>
      <c r="O30" s="13">
        <v>2367.0325580511308</v>
      </c>
      <c r="P30" s="13">
        <v>2326.9789419342719</v>
      </c>
      <c r="Q30" s="13">
        <v>2185.2894511538339</v>
      </c>
      <c r="R30" s="13">
        <v>2339.5499126196578</v>
      </c>
      <c r="S30" s="13">
        <v>2289.2319684125282</v>
      </c>
      <c r="T30" s="13">
        <v>2393.1502127962603</v>
      </c>
      <c r="U30" s="13">
        <v>2326.9789269817561</v>
      </c>
      <c r="V30" s="13">
        <v>2326.0502842488081</v>
      </c>
      <c r="W30" s="13">
        <v>2443.6313411151073</v>
      </c>
      <c r="X30" s="13">
        <v>2377.3500979965047</v>
      </c>
      <c r="Y30" s="13">
        <v>2376.394031518983</v>
      </c>
      <c r="Z30" s="13">
        <v>2459.8410266973619</v>
      </c>
      <c r="AA30" s="16">
        <v>2516.0140778096202</v>
      </c>
      <c r="AB30" s="14">
        <v>2536.4959473518593</v>
      </c>
      <c r="AC30" s="14">
        <v>2413.7844962705649</v>
      </c>
    </row>
    <row r="31" spans="1:29" x14ac:dyDescent="0.25">
      <c r="A31" s="12" t="s">
        <v>39</v>
      </c>
      <c r="B31" s="13">
        <v>7779.244412243389</v>
      </c>
      <c r="C31" s="13">
        <v>7802.8286424711259</v>
      </c>
      <c r="D31" s="13">
        <v>7902.9859373141326</v>
      </c>
      <c r="E31" s="13">
        <v>7965.051971144092</v>
      </c>
      <c r="F31" s="13">
        <v>7958.6867532432798</v>
      </c>
      <c r="G31" s="13">
        <v>8189.7362652872071</v>
      </c>
      <c r="H31" s="13">
        <v>8419.0639958531847</v>
      </c>
      <c r="I31" s="13">
        <v>8533.2348991525778</v>
      </c>
      <c r="J31" s="13">
        <v>8545.7314116993657</v>
      </c>
      <c r="K31" s="13">
        <v>8620.1267635285949</v>
      </c>
      <c r="L31" s="13">
        <v>8781.3804052854375</v>
      </c>
      <c r="M31" s="13">
        <v>8852.0383223982408</v>
      </c>
      <c r="N31" s="13">
        <v>8745.6693616825833</v>
      </c>
      <c r="O31" s="13">
        <v>8697.9747064622243</v>
      </c>
      <c r="P31" s="13">
        <v>8721.4320136315255</v>
      </c>
      <c r="Q31" s="13">
        <v>8800.2703218168572</v>
      </c>
      <c r="R31" s="13">
        <v>8737.351014706257</v>
      </c>
      <c r="S31" s="13">
        <v>8860.5841365247252</v>
      </c>
      <c r="T31" s="13">
        <v>8759.9462122368222</v>
      </c>
      <c r="U31" s="13">
        <v>8925.9106939476824</v>
      </c>
      <c r="V31" s="13">
        <v>8917.5267745934761</v>
      </c>
      <c r="W31" s="13">
        <v>8788.4113467153784</v>
      </c>
      <c r="X31" s="13">
        <v>8661.1068631696107</v>
      </c>
      <c r="Y31" s="13">
        <v>8761.6231592129079</v>
      </c>
      <c r="Z31" s="13">
        <v>8765.9636527012062</v>
      </c>
      <c r="AA31" s="16">
        <v>8805.029553350987</v>
      </c>
      <c r="AB31" s="13">
        <v>8908.4951767200691</v>
      </c>
      <c r="AC31" s="14">
        <v>9002.9203282718699</v>
      </c>
    </row>
    <row r="32" spans="1:29" x14ac:dyDescent="0.25">
      <c r="A32" s="12" t="s">
        <v>40</v>
      </c>
      <c r="B32" s="13">
        <v>737.45581904870414</v>
      </c>
      <c r="C32" s="13">
        <v>664.16232182138424</v>
      </c>
      <c r="D32" s="13">
        <v>656.71786430398083</v>
      </c>
      <c r="E32" s="13">
        <v>682.46939513060454</v>
      </c>
      <c r="F32" s="13">
        <v>723.1186458675221</v>
      </c>
      <c r="G32" s="13">
        <v>878.89791618014453</v>
      </c>
      <c r="H32" s="13">
        <v>921.77757128971757</v>
      </c>
      <c r="I32" s="13">
        <v>999.35348978320576</v>
      </c>
      <c r="J32" s="13">
        <v>1059.9859832588036</v>
      </c>
      <c r="K32" s="13">
        <v>1081.9128250352878</v>
      </c>
      <c r="L32" s="13">
        <v>1175.6314404918614</v>
      </c>
      <c r="M32" s="13">
        <v>1207.6532609419282</v>
      </c>
      <c r="N32" s="13">
        <v>1243.158201050566</v>
      </c>
      <c r="O32" s="13">
        <v>1202.8698133444939</v>
      </c>
      <c r="P32" s="13">
        <v>1236.531907008093</v>
      </c>
      <c r="Q32" s="13">
        <v>1285.100050810991</v>
      </c>
      <c r="R32" s="13">
        <v>1301.6932565165762</v>
      </c>
      <c r="S32" s="13">
        <v>1346.9817622871917</v>
      </c>
      <c r="T32" s="13">
        <v>1242.1034117603683</v>
      </c>
      <c r="U32" s="13">
        <v>1286.3917415840062</v>
      </c>
      <c r="V32" s="13">
        <v>1342.4034238559761</v>
      </c>
      <c r="W32" s="13">
        <v>1334.2707993899705</v>
      </c>
      <c r="X32" s="13">
        <v>1227.6112367965295</v>
      </c>
      <c r="Y32" s="13">
        <v>1175.0947708767351</v>
      </c>
      <c r="Z32" s="13">
        <v>1243.0974084223042</v>
      </c>
      <c r="AA32" s="16">
        <v>1283.1491963091964</v>
      </c>
      <c r="AB32" s="13">
        <v>1338.1664859101388</v>
      </c>
      <c r="AC32" s="14">
        <v>1275.8694315669511</v>
      </c>
    </row>
    <row r="33" spans="1:29" x14ac:dyDescent="0.25">
      <c r="A33" s="12" t="s">
        <v>41</v>
      </c>
      <c r="B33" s="13">
        <v>7041.7885931946857</v>
      </c>
      <c r="C33" s="13">
        <v>7138.6663206497451</v>
      </c>
      <c r="D33" s="13">
        <v>7246.2680730101383</v>
      </c>
      <c r="E33" s="13">
        <v>7282.5825760134767</v>
      </c>
      <c r="F33" s="13">
        <v>7235.5681073757469</v>
      </c>
      <c r="G33" s="13">
        <v>7310.8383491070599</v>
      </c>
      <c r="H33" s="13">
        <v>7497.2864245634655</v>
      </c>
      <c r="I33" s="13">
        <v>7533.88140936934</v>
      </c>
      <c r="J33" s="13">
        <v>7485.7454284405703</v>
      </c>
      <c r="K33" s="13">
        <v>7538.2139384933307</v>
      </c>
      <c r="L33" s="13">
        <v>7605.748964793579</v>
      </c>
      <c r="M33" s="13">
        <v>7644.3850614564108</v>
      </c>
      <c r="N33" s="13">
        <v>7502.5111606320042</v>
      </c>
      <c r="O33" s="13">
        <v>7495.1048931177493</v>
      </c>
      <c r="P33" s="13">
        <v>7484.9001066234341</v>
      </c>
      <c r="Q33" s="13">
        <v>7515.1702710058798</v>
      </c>
      <c r="R33" s="13">
        <v>7435.6577581896972</v>
      </c>
      <c r="S33" s="13">
        <v>7513.6023742375464</v>
      </c>
      <c r="T33" s="13">
        <v>7517.8428004764792</v>
      </c>
      <c r="U33" s="13">
        <v>7639.5189523637118</v>
      </c>
      <c r="V33" s="13">
        <v>7575.12335073748</v>
      </c>
      <c r="W33" s="13">
        <v>7454.1405473254426</v>
      </c>
      <c r="X33" s="13">
        <v>7433.4956263730764</v>
      </c>
      <c r="Y33" s="13">
        <v>7586.5283883361453</v>
      </c>
      <c r="Z33" s="13">
        <v>7522.8662442788809</v>
      </c>
      <c r="AA33" s="16">
        <v>7521.8803570417786</v>
      </c>
      <c r="AB33" s="13">
        <v>7570.3286908099299</v>
      </c>
      <c r="AC33" s="13">
        <v>7727.0508967047708</v>
      </c>
    </row>
    <row r="34" spans="1:29" x14ac:dyDescent="0.25">
      <c r="A34" s="7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8"/>
      <c r="AB34" s="13"/>
      <c r="AC34" s="13"/>
    </row>
    <row r="35" spans="1:29" x14ac:dyDescent="0.25">
      <c r="A35" s="12" t="s">
        <v>43</v>
      </c>
      <c r="B35" s="17">
        <v>26.6</v>
      </c>
      <c r="C35" s="17">
        <v>26.3</v>
      </c>
      <c r="D35" s="17">
        <v>25.8</v>
      </c>
      <c r="E35" s="17">
        <v>24.9</v>
      </c>
      <c r="F35" s="17">
        <v>25.6</v>
      </c>
      <c r="G35" s="17">
        <v>25.3</v>
      </c>
      <c r="H35" s="17">
        <v>26.3</v>
      </c>
      <c r="I35" s="17">
        <v>25.6</v>
      </c>
      <c r="J35" s="17">
        <v>27.2</v>
      </c>
      <c r="K35" s="17">
        <v>27.4</v>
      </c>
      <c r="L35" s="17">
        <v>27.9</v>
      </c>
      <c r="M35" s="17">
        <v>26.3</v>
      </c>
      <c r="N35" s="17">
        <v>27.9</v>
      </c>
      <c r="O35" s="17">
        <v>28.1</v>
      </c>
      <c r="P35" s="17">
        <v>27.5</v>
      </c>
      <c r="Q35" s="17">
        <v>25.9</v>
      </c>
      <c r="R35" s="17">
        <v>27.3</v>
      </c>
      <c r="S35" s="17">
        <v>26.8</v>
      </c>
      <c r="T35" s="17">
        <v>27.5</v>
      </c>
      <c r="U35" s="17">
        <v>27.1</v>
      </c>
      <c r="V35" s="17">
        <v>26.8</v>
      </c>
      <c r="W35" s="17">
        <v>27.5</v>
      </c>
      <c r="X35" s="17">
        <v>26.2</v>
      </c>
      <c r="Y35" s="17">
        <v>26.3</v>
      </c>
      <c r="Z35" s="18">
        <v>27</v>
      </c>
      <c r="AA35" s="18">
        <v>27.5</v>
      </c>
      <c r="AB35" s="17">
        <v>27.8</v>
      </c>
      <c r="AC35" s="18">
        <v>26.6</v>
      </c>
    </row>
    <row r="36" spans="1:29" x14ac:dyDescent="0.25">
      <c r="A36" s="12" t="s">
        <v>44</v>
      </c>
      <c r="B36" s="17">
        <v>38.200000000000003</v>
      </c>
      <c r="C36" s="17">
        <v>38.4</v>
      </c>
      <c r="D36" s="17">
        <v>38.4</v>
      </c>
      <c r="E36" s="17">
        <v>38.700000000000003</v>
      </c>
      <c r="F36" s="17">
        <v>38.5</v>
      </c>
      <c r="G36" s="17">
        <v>37.799999999999997</v>
      </c>
      <c r="H36" s="17">
        <v>36.4</v>
      </c>
      <c r="I36" s="17">
        <v>36.4</v>
      </c>
      <c r="J36" s="17">
        <v>35.700000000000003</v>
      </c>
      <c r="K36" s="17">
        <v>35.5</v>
      </c>
      <c r="L36" s="17">
        <v>34.700000000000003</v>
      </c>
      <c r="M36" s="17">
        <v>35.299999999999997</v>
      </c>
      <c r="N36" s="17">
        <v>35.1</v>
      </c>
      <c r="O36" s="17">
        <v>35.299999999999997</v>
      </c>
      <c r="P36" s="17">
        <v>35.700000000000003</v>
      </c>
      <c r="Q36" s="17">
        <v>36.299999999999997</v>
      </c>
      <c r="R36" s="17">
        <v>36</v>
      </c>
      <c r="S36" s="17">
        <v>35.9</v>
      </c>
      <c r="T36" s="17">
        <v>36.1</v>
      </c>
      <c r="U36" s="17">
        <v>35.799999999999997</v>
      </c>
      <c r="V36" s="17">
        <v>36.1</v>
      </c>
      <c r="W36" s="17">
        <v>36.4</v>
      </c>
      <c r="X36" s="17">
        <v>37.799999999999997</v>
      </c>
      <c r="Y36" s="17">
        <v>37.5</v>
      </c>
      <c r="Z36" s="18">
        <v>37.200000000000003</v>
      </c>
      <c r="AA36" s="18">
        <v>36.9</v>
      </c>
      <c r="AB36" s="17">
        <v>36.5</v>
      </c>
      <c r="AC36" s="19">
        <v>36.9</v>
      </c>
    </row>
    <row r="37" spans="1:29" x14ac:dyDescent="0.25">
      <c r="A37" s="12" t="s">
        <v>45</v>
      </c>
      <c r="B37" s="17">
        <v>52.1</v>
      </c>
      <c r="C37" s="17">
        <v>52.1</v>
      </c>
      <c r="D37" s="17">
        <v>51.7</v>
      </c>
      <c r="E37" s="17">
        <v>51.5</v>
      </c>
      <c r="F37" s="17">
        <v>51.8</v>
      </c>
      <c r="G37" s="17">
        <v>50.6</v>
      </c>
      <c r="H37" s="17">
        <v>49.4</v>
      </c>
      <c r="I37" s="17">
        <v>48.9</v>
      </c>
      <c r="J37" s="17">
        <v>49</v>
      </c>
      <c r="K37" s="17">
        <v>48.8</v>
      </c>
      <c r="L37" s="20">
        <v>48.1</v>
      </c>
      <c r="M37" s="17">
        <v>47.8</v>
      </c>
      <c r="N37" s="17">
        <v>48.7</v>
      </c>
      <c r="O37" s="17">
        <v>49.2</v>
      </c>
      <c r="P37" s="17">
        <v>49.2</v>
      </c>
      <c r="Q37" s="17">
        <v>49</v>
      </c>
      <c r="R37" s="17">
        <v>49.5</v>
      </c>
      <c r="S37" s="17">
        <v>49</v>
      </c>
      <c r="T37" s="17">
        <v>49.8</v>
      </c>
      <c r="U37" s="17">
        <v>49.1</v>
      </c>
      <c r="V37" s="17">
        <v>49.3</v>
      </c>
      <c r="W37" s="17">
        <v>50.3</v>
      </c>
      <c r="X37" s="17">
        <v>51.2</v>
      </c>
      <c r="Y37" s="17">
        <v>50.8</v>
      </c>
      <c r="Z37" s="18">
        <v>51</v>
      </c>
      <c r="AA37" s="18">
        <v>50.9</v>
      </c>
      <c r="AB37" s="17">
        <v>50.6</v>
      </c>
      <c r="AC37" s="19">
        <v>50.2</v>
      </c>
    </row>
    <row r="38" spans="1:29" x14ac:dyDescent="0.25">
      <c r="A38" s="1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8"/>
      <c r="AA38" s="18"/>
      <c r="AB38" s="18"/>
      <c r="AC38" s="22"/>
    </row>
    <row r="39" spans="1:29" s="9" customFormat="1" x14ac:dyDescent="0.25">
      <c r="A39" s="7" t="s">
        <v>47</v>
      </c>
      <c r="B39" s="26"/>
      <c r="C39" s="26"/>
      <c r="D39" s="26"/>
      <c r="E39" s="26"/>
      <c r="F39" s="26"/>
      <c r="G39" s="26"/>
      <c r="H39" s="26"/>
      <c r="I39" s="27"/>
      <c r="J39" s="27"/>
      <c r="K39" s="27"/>
      <c r="L39" s="8"/>
      <c r="M39" s="27"/>
      <c r="N39" s="26"/>
      <c r="O39" s="26"/>
      <c r="P39" s="26"/>
      <c r="Q39" s="26"/>
      <c r="R39" s="26"/>
      <c r="S39" s="26"/>
      <c r="T39" s="26"/>
      <c r="U39" s="27"/>
      <c r="V39" s="27"/>
      <c r="W39" s="27"/>
      <c r="X39" s="27"/>
      <c r="Y39" s="27"/>
      <c r="Z39" s="23"/>
      <c r="AA39" s="23"/>
      <c r="AB39" s="23"/>
      <c r="AC39" s="28"/>
    </row>
    <row r="40" spans="1:29" s="9" customFormat="1" x14ac:dyDescent="0.25">
      <c r="A40" s="7" t="s">
        <v>31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8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8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10">
        <v>17297.99465714068</v>
      </c>
      <c r="AA40" s="11">
        <v>17381.970597581014</v>
      </c>
      <c r="AB40" s="10">
        <v>17466.822079192581</v>
      </c>
      <c r="AC40" s="10">
        <v>17550.427109368924</v>
      </c>
    </row>
    <row r="41" spans="1:29" s="9" customFormat="1" x14ac:dyDescent="0.25">
      <c r="A41" s="7" t="s">
        <v>32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8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8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10">
        <v>11009.103316123028</v>
      </c>
      <c r="AA41" s="11">
        <v>11103.355703010267</v>
      </c>
      <c r="AB41" s="10">
        <v>11154.239194026673</v>
      </c>
      <c r="AC41" s="10">
        <v>11138.139911521803</v>
      </c>
    </row>
    <row r="42" spans="1:29" x14ac:dyDescent="0.25">
      <c r="A42" s="12" t="s">
        <v>33</v>
      </c>
      <c r="B42" s="13">
        <v>8235.6813958064122</v>
      </c>
      <c r="C42" s="13">
        <v>8318.8339066881872</v>
      </c>
      <c r="D42" s="13">
        <v>8268.3662472691249</v>
      </c>
      <c r="E42" s="13">
        <v>8407.8327044703383</v>
      </c>
      <c r="F42" s="13">
        <v>8257.6912969289333</v>
      </c>
      <c r="G42" s="13">
        <v>8096.3981181070103</v>
      </c>
      <c r="H42" s="13">
        <v>7773.3546688781689</v>
      </c>
      <c r="I42" s="13">
        <v>7897.0062243853745</v>
      </c>
      <c r="J42" s="13">
        <v>7809.5549001183444</v>
      </c>
      <c r="K42" s="13">
        <v>7839.9057263447685</v>
      </c>
      <c r="L42" s="13">
        <v>7788.4948036422675</v>
      </c>
      <c r="M42" s="13">
        <v>7914.4291035477327</v>
      </c>
      <c r="N42" s="13">
        <v>7919.908975730239</v>
      </c>
      <c r="O42" s="13">
        <v>7876.7649786301781</v>
      </c>
      <c r="P42" s="13">
        <v>7987.4089072074376</v>
      </c>
      <c r="Q42" s="13">
        <v>8073.6559175724151</v>
      </c>
      <c r="R42" s="13">
        <v>8043.5212327934996</v>
      </c>
      <c r="S42" s="13">
        <v>8092.7446909612872</v>
      </c>
      <c r="T42" s="13">
        <v>8257.4671536082224</v>
      </c>
      <c r="U42" s="13">
        <v>8250.189647675923</v>
      </c>
      <c r="V42" s="13">
        <v>8205.8357546718053</v>
      </c>
      <c r="W42" s="13">
        <v>8257.3498419163934</v>
      </c>
      <c r="X42" s="13">
        <v>8336.1874725276193</v>
      </c>
      <c r="Y42" s="13">
        <v>8506.8950308026051</v>
      </c>
      <c r="Z42" s="14">
        <v>8401.978157169975</v>
      </c>
      <c r="AA42" s="15">
        <v>8465.4541535428198</v>
      </c>
      <c r="AB42" s="14">
        <v>8539.7433146603671</v>
      </c>
      <c r="AC42" s="14">
        <v>8643.25827761439</v>
      </c>
    </row>
    <row r="43" spans="1:29" x14ac:dyDescent="0.25">
      <c r="A43" s="12" t="s">
        <v>34</v>
      </c>
      <c r="B43" s="13">
        <v>6080.5577271739749</v>
      </c>
      <c r="C43" s="13">
        <v>6128.1949651405603</v>
      </c>
      <c r="D43" s="13">
        <v>6158.8194738631501</v>
      </c>
      <c r="E43" s="13">
        <v>6209.8218001579889</v>
      </c>
      <c r="F43" s="13">
        <v>6149.0325142595711</v>
      </c>
      <c r="G43" s="13">
        <v>6044.7142000300528</v>
      </c>
      <c r="H43" s="13">
        <v>5872.8352957967418</v>
      </c>
      <c r="I43" s="13">
        <v>5916.4830794429954</v>
      </c>
      <c r="J43" s="13">
        <v>5837.4799735765782</v>
      </c>
      <c r="K43" s="13">
        <v>5811.0546555688325</v>
      </c>
      <c r="L43" s="14">
        <v>5719.7128095639255</v>
      </c>
      <c r="M43" s="13">
        <v>5829.1825115295587</v>
      </c>
      <c r="N43" s="13">
        <v>5891.5675176778195</v>
      </c>
      <c r="O43" s="13">
        <v>5813.7462133228128</v>
      </c>
      <c r="P43" s="13">
        <v>5957.7006761932189</v>
      </c>
      <c r="Q43" s="13">
        <v>6022.2325998038696</v>
      </c>
      <c r="R43" s="13">
        <v>5970.5284656610029</v>
      </c>
      <c r="S43" s="13">
        <v>6026.7453025512086</v>
      </c>
      <c r="T43" s="13">
        <v>6117.8737715055986</v>
      </c>
      <c r="U43" s="13">
        <v>6082.3329548029706</v>
      </c>
      <c r="V43" s="13">
        <v>6027.7157748368227</v>
      </c>
      <c r="W43" s="13">
        <v>6077.2593190020079</v>
      </c>
      <c r="X43" s="13">
        <v>6228.3235224301134</v>
      </c>
      <c r="Y43" s="13">
        <v>6288.1938283245845</v>
      </c>
      <c r="Z43" s="14">
        <v>6277.5302892346144</v>
      </c>
      <c r="AA43" s="15">
        <v>6259.859062182556</v>
      </c>
      <c r="AB43" s="14">
        <v>6366.5437896631229</v>
      </c>
      <c r="AC43" s="14">
        <v>6328.7454371652648</v>
      </c>
    </row>
    <row r="44" spans="1:29" x14ac:dyDescent="0.25">
      <c r="A44" s="12" t="s">
        <v>35</v>
      </c>
      <c r="B44" s="13">
        <v>1339.1623890754238</v>
      </c>
      <c r="C44" s="13">
        <v>1346.9731802449783</v>
      </c>
      <c r="D44" s="13">
        <v>1266.1908476465162</v>
      </c>
      <c r="E44" s="13">
        <v>1343.5585462456502</v>
      </c>
      <c r="F44" s="13">
        <v>1272.623360897953</v>
      </c>
      <c r="G44" s="13">
        <v>1250.2314206547526</v>
      </c>
      <c r="H44" s="13">
        <v>1172.443253304685</v>
      </c>
      <c r="I44" s="13">
        <v>1275.2978620390497</v>
      </c>
      <c r="J44" s="13">
        <v>1236.985074585986</v>
      </c>
      <c r="K44" s="13">
        <v>1320.6797387245817</v>
      </c>
      <c r="L44" s="13">
        <v>1344.5434690833824</v>
      </c>
      <c r="M44" s="13">
        <v>1372.0581243352437</v>
      </c>
      <c r="N44" s="13">
        <v>1343.0092203961158</v>
      </c>
      <c r="O44" s="13">
        <v>1365.2195700653785</v>
      </c>
      <c r="P44" s="13">
        <v>1335.6785421571606</v>
      </c>
      <c r="Q44" s="13">
        <v>1326.7407681137909</v>
      </c>
      <c r="R44" s="13">
        <v>1320.8253579472575</v>
      </c>
      <c r="S44" s="13">
        <v>1321.0741969815622</v>
      </c>
      <c r="T44" s="13">
        <v>1389.9641096392884</v>
      </c>
      <c r="U44" s="13">
        <v>1435.2651508987879</v>
      </c>
      <c r="V44" s="13">
        <v>1409.5506603044385</v>
      </c>
      <c r="W44" s="13">
        <v>1417.0517189773495</v>
      </c>
      <c r="X44" s="13">
        <v>1345.8702663491317</v>
      </c>
      <c r="Y44" s="13">
        <v>1474.9488269241867</v>
      </c>
      <c r="Z44" s="14">
        <v>1374.5910241445761</v>
      </c>
      <c r="AA44" s="15">
        <v>1456.2946367077834</v>
      </c>
      <c r="AB44" s="14">
        <v>1466.6200928345127</v>
      </c>
      <c r="AC44" s="14">
        <v>1524.1056775292691</v>
      </c>
    </row>
    <row r="45" spans="1:29" x14ac:dyDescent="0.25">
      <c r="A45" s="12" t="s">
        <v>36</v>
      </c>
      <c r="B45" s="13">
        <v>543.98851961303467</v>
      </c>
      <c r="C45" s="13">
        <v>563.1508487236888</v>
      </c>
      <c r="D45" s="13">
        <v>546.51732503907249</v>
      </c>
      <c r="E45" s="13">
        <v>562.60746892384861</v>
      </c>
      <c r="F45" s="13">
        <v>536.3285416405588</v>
      </c>
      <c r="G45" s="13">
        <v>530.54586861228609</v>
      </c>
      <c r="H45" s="13">
        <v>456.42391517511123</v>
      </c>
      <c r="I45" s="13">
        <v>433.55828029638053</v>
      </c>
      <c r="J45" s="13">
        <v>431.21863608433745</v>
      </c>
      <c r="K45" s="13">
        <v>433.66080289068731</v>
      </c>
      <c r="L45" s="13">
        <v>461.61508568757455</v>
      </c>
      <c r="M45" s="13">
        <v>433.07501973553144</v>
      </c>
      <c r="N45" s="13">
        <v>412.13916486809342</v>
      </c>
      <c r="O45" s="13">
        <v>426.17359255358735</v>
      </c>
      <c r="P45" s="13">
        <v>438.55998912928538</v>
      </c>
      <c r="Q45" s="13">
        <v>453.74075693626742</v>
      </c>
      <c r="R45" s="13">
        <v>468.49722166430638</v>
      </c>
      <c r="S45" s="13">
        <v>462.97038921707889</v>
      </c>
      <c r="T45" s="13">
        <v>466.96975301394588</v>
      </c>
      <c r="U45" s="13">
        <v>480.44869406178083</v>
      </c>
      <c r="V45" s="13">
        <v>509.87834662019753</v>
      </c>
      <c r="W45" s="13">
        <v>519.99551317306214</v>
      </c>
      <c r="X45" s="13">
        <v>508.38127137664389</v>
      </c>
      <c r="Y45" s="13">
        <v>503.11426465555758</v>
      </c>
      <c r="Z45" s="13">
        <v>496.34363952686527</v>
      </c>
      <c r="AA45" s="15">
        <v>462.80209604128333</v>
      </c>
      <c r="AB45" s="14">
        <v>479.31044310185672</v>
      </c>
      <c r="AC45" s="14">
        <v>514.11158006457185</v>
      </c>
    </row>
    <row r="46" spans="1:29" x14ac:dyDescent="0.25">
      <c r="A46" s="12" t="s">
        <v>37</v>
      </c>
      <c r="B46" s="13">
        <v>271.97275994398785</v>
      </c>
      <c r="C46" s="13">
        <v>280.51491257895401</v>
      </c>
      <c r="D46" s="13">
        <v>296.83860072037407</v>
      </c>
      <c r="E46" s="13">
        <v>291.84488914288431</v>
      </c>
      <c r="F46" s="13">
        <v>299.70688013088073</v>
      </c>
      <c r="G46" s="13">
        <v>270.90662880995086</v>
      </c>
      <c r="H46" s="13">
        <v>271.65220460164852</v>
      </c>
      <c r="I46" s="13">
        <v>271.66700260693261</v>
      </c>
      <c r="J46" s="13">
        <v>303.87121587142474</v>
      </c>
      <c r="K46" s="13">
        <v>274.51052916065851</v>
      </c>
      <c r="L46" s="13">
        <v>262.62343930740491</v>
      </c>
      <c r="M46" s="13">
        <v>280.11344794737914</v>
      </c>
      <c r="N46" s="13">
        <v>273.19307278821174</v>
      </c>
      <c r="O46" s="13">
        <v>271.62560268840758</v>
      </c>
      <c r="P46" s="13">
        <v>255.4696997277689</v>
      </c>
      <c r="Q46" s="13">
        <v>270.94179271848969</v>
      </c>
      <c r="R46" s="13">
        <v>283.67018752089905</v>
      </c>
      <c r="S46" s="13">
        <v>281.95480221144368</v>
      </c>
      <c r="T46" s="13">
        <v>282.65951944937444</v>
      </c>
      <c r="U46" s="13">
        <v>252.14284791234911</v>
      </c>
      <c r="V46" s="13">
        <v>258.690972910357</v>
      </c>
      <c r="W46" s="13">
        <v>243.04329076396763</v>
      </c>
      <c r="X46" s="13">
        <v>253.61241237177532</v>
      </c>
      <c r="Y46" s="13">
        <v>240.63811089832842</v>
      </c>
      <c r="Z46" s="13">
        <v>253.51320426391763</v>
      </c>
      <c r="AA46" s="16">
        <v>286.4983586111623</v>
      </c>
      <c r="AB46" s="14">
        <v>227.26898906092114</v>
      </c>
      <c r="AC46" s="14">
        <v>276.2955828553014</v>
      </c>
    </row>
    <row r="47" spans="1:29" x14ac:dyDescent="0.25">
      <c r="A47" s="12" t="s">
        <v>38</v>
      </c>
      <c r="B47" s="13">
        <v>2119.0303617894597</v>
      </c>
      <c r="C47" s="13">
        <v>2036.1829151087175</v>
      </c>
      <c r="D47" s="13">
        <v>2116.2403355458937</v>
      </c>
      <c r="E47" s="13">
        <v>1940.6247293626932</v>
      </c>
      <c r="F47" s="13">
        <v>2182.5093185603496</v>
      </c>
      <c r="G47" s="13">
        <v>2223.348679126052</v>
      </c>
      <c r="H47" s="13">
        <v>2315.751644162664</v>
      </c>
      <c r="I47" s="13">
        <v>2335.0750021350627</v>
      </c>
      <c r="J47" s="13">
        <v>2378.4679605225947</v>
      </c>
      <c r="K47" s="13">
        <v>2373.6011943148592</v>
      </c>
      <c r="L47" s="13">
        <v>2389.8672326719225</v>
      </c>
      <c r="M47" s="13">
        <v>2230.0550319471799</v>
      </c>
      <c r="N47" s="13">
        <v>2284.7733846838237</v>
      </c>
      <c r="O47" s="13">
        <v>2414.6199233079042</v>
      </c>
      <c r="P47" s="13">
        <v>2372.2521464314523</v>
      </c>
      <c r="Q47" s="13">
        <v>2282.0356728258926</v>
      </c>
      <c r="R47" s="13">
        <v>2429.2105912988313</v>
      </c>
      <c r="S47" s="13">
        <v>2431.5196167089885</v>
      </c>
      <c r="T47" s="13">
        <v>2508.1092203303465</v>
      </c>
      <c r="U47" s="13">
        <v>2382.5146516342802</v>
      </c>
      <c r="V47" s="13">
        <v>2535.902170537503</v>
      </c>
      <c r="W47" s="13">
        <v>2528.2143602419978</v>
      </c>
      <c r="X47" s="13">
        <v>2502.9275612713614</v>
      </c>
      <c r="Y47" s="13">
        <v>2453.7142353458466</v>
      </c>
      <c r="Z47" s="13">
        <v>2607.1251589530939</v>
      </c>
      <c r="AA47" s="16">
        <v>2637.9015494674668</v>
      </c>
      <c r="AB47" s="14">
        <v>2614.4958793663386</v>
      </c>
      <c r="AC47" s="14">
        <v>2494.8816339073715</v>
      </c>
    </row>
    <row r="48" spans="1:29" x14ac:dyDescent="0.25">
      <c r="A48" s="12" t="s">
        <v>39</v>
      </c>
      <c r="B48" s="13">
        <v>4956.4482118957903</v>
      </c>
      <c r="C48" s="13">
        <v>5035.9713605304414</v>
      </c>
      <c r="D48" s="13">
        <v>5087.7370180302796</v>
      </c>
      <c r="E48" s="13">
        <v>5205.0993288035697</v>
      </c>
      <c r="F48" s="13">
        <v>5194.7500029889343</v>
      </c>
      <c r="G48" s="13">
        <v>5397.1165374472112</v>
      </c>
      <c r="H48" s="13">
        <v>5710.2960242069303</v>
      </c>
      <c r="I48" s="13">
        <v>5648.7917932170703</v>
      </c>
      <c r="J48" s="13">
        <v>5776.9521482183209</v>
      </c>
      <c r="K48" s="13">
        <v>5831.0763810089757</v>
      </c>
      <c r="L48" s="13">
        <v>5949.4180402512293</v>
      </c>
      <c r="M48" s="13">
        <v>6065.929908626028</v>
      </c>
      <c r="N48" s="13">
        <v>6088.5314300773925</v>
      </c>
      <c r="O48" s="13">
        <v>6085.1382051329856</v>
      </c>
      <c r="P48" s="13">
        <v>6100.9270740456559</v>
      </c>
      <c r="Q48" s="13">
        <v>6188.0686941886079</v>
      </c>
      <c r="R48" s="13">
        <v>6154.4318573346354</v>
      </c>
      <c r="S48" s="13">
        <v>6186.88125368289</v>
      </c>
      <c r="T48" s="13">
        <v>6029.9056287975018</v>
      </c>
      <c r="U48" s="13">
        <v>6245.7923289859809</v>
      </c>
      <c r="V48" s="13">
        <v>6220.0408049049447</v>
      </c>
      <c r="W48" s="13">
        <v>6260.1111125888319</v>
      </c>
      <c r="X48" s="13">
        <v>6291.1485743989015</v>
      </c>
      <c r="Y48" s="13">
        <v>6253.2028160366663</v>
      </c>
      <c r="Z48" s="13">
        <v>6288.8913410176701</v>
      </c>
      <c r="AA48" s="16">
        <v>6278.6148945707764</v>
      </c>
      <c r="AB48" s="13">
        <v>6312.5828851658953</v>
      </c>
      <c r="AC48" s="14">
        <v>6412.2871978471603</v>
      </c>
    </row>
    <row r="49" spans="1:29" x14ac:dyDescent="0.25">
      <c r="A49" s="12" t="s">
        <v>40</v>
      </c>
      <c r="B49" s="13">
        <v>464.6188555672004</v>
      </c>
      <c r="C49" s="13">
        <v>436.54376676504734</v>
      </c>
      <c r="D49" s="13">
        <v>435.93728017413326</v>
      </c>
      <c r="E49" s="13">
        <v>506.03594328901289</v>
      </c>
      <c r="F49" s="13">
        <v>509.43573467636725</v>
      </c>
      <c r="G49" s="13">
        <v>657.00546348866487</v>
      </c>
      <c r="H49" s="13">
        <v>724.30875512561249</v>
      </c>
      <c r="I49" s="13">
        <v>726.77031013254918</v>
      </c>
      <c r="J49" s="13">
        <v>830.20971483718745</v>
      </c>
      <c r="K49" s="13">
        <v>877.68808370051556</v>
      </c>
      <c r="L49" s="13">
        <v>903.23408242561311</v>
      </c>
      <c r="M49" s="13">
        <v>968.64345824784084</v>
      </c>
      <c r="N49" s="13">
        <v>999.95963257251265</v>
      </c>
      <c r="O49" s="13">
        <v>1010.7799506139332</v>
      </c>
      <c r="P49" s="13">
        <v>976.03930816844047</v>
      </c>
      <c r="Q49" s="13">
        <v>1053.4056091710863</v>
      </c>
      <c r="R49" s="13">
        <v>1077.9788285967879</v>
      </c>
      <c r="S49" s="13">
        <v>1013.4518915468877</v>
      </c>
      <c r="T49" s="13">
        <v>972.28852250780312</v>
      </c>
      <c r="U49" s="13">
        <v>1014.8921290867781</v>
      </c>
      <c r="V49" s="13">
        <v>1058.2747026645968</v>
      </c>
      <c r="W49" s="13">
        <v>1090.4426652932457</v>
      </c>
      <c r="X49" s="13">
        <v>1069.484500460406</v>
      </c>
      <c r="Y49" s="13">
        <v>1025.1404955026924</v>
      </c>
      <c r="Z49" s="13">
        <v>1111.5056033716103</v>
      </c>
      <c r="AA49" s="16">
        <v>1135.6044493790212</v>
      </c>
      <c r="AB49" s="13">
        <v>1175.5856164083748</v>
      </c>
      <c r="AC49" s="14">
        <v>1126.9269641354408</v>
      </c>
    </row>
    <row r="50" spans="1:29" x14ac:dyDescent="0.25">
      <c r="A50" s="12" t="s">
        <v>41</v>
      </c>
      <c r="B50" s="13">
        <v>4491.8293563285852</v>
      </c>
      <c r="C50" s="13">
        <v>4599.4275937653756</v>
      </c>
      <c r="D50" s="13">
        <v>4651.7997378561695</v>
      </c>
      <c r="E50" s="13">
        <v>4699.0633855145634</v>
      </c>
      <c r="F50" s="13">
        <v>4685.3142683125707</v>
      </c>
      <c r="G50" s="13">
        <v>4740.1110739585365</v>
      </c>
      <c r="H50" s="13">
        <v>4985.987269081309</v>
      </c>
      <c r="I50" s="13">
        <v>4922.0214830845289</v>
      </c>
      <c r="J50" s="13">
        <v>4946.7424333811023</v>
      </c>
      <c r="K50" s="13">
        <v>4953.3882973084574</v>
      </c>
      <c r="L50" s="13">
        <v>5046.1839578255867</v>
      </c>
      <c r="M50" s="13">
        <v>5097.2864503781666</v>
      </c>
      <c r="N50" s="13">
        <v>5088.5717975048929</v>
      </c>
      <c r="O50" s="13">
        <v>5074.3582545190447</v>
      </c>
      <c r="P50" s="13">
        <v>5124.8877658772253</v>
      </c>
      <c r="Q50" s="13">
        <v>5134.6630850174997</v>
      </c>
      <c r="R50" s="13">
        <v>5076.4530287378329</v>
      </c>
      <c r="S50" s="13">
        <v>5173.4293621360275</v>
      </c>
      <c r="T50" s="13">
        <v>5057.6171062897074</v>
      </c>
      <c r="U50" s="13">
        <v>5230.9001998991725</v>
      </c>
      <c r="V50" s="13">
        <v>5161.766102240349</v>
      </c>
      <c r="W50" s="13">
        <v>5169.6684472955958</v>
      </c>
      <c r="X50" s="13">
        <v>5221.664073938503</v>
      </c>
      <c r="Y50" s="13">
        <v>5228.0623205339889</v>
      </c>
      <c r="Z50" s="13">
        <v>5177.3857376460355</v>
      </c>
      <c r="AA50" s="16">
        <v>5143.0104451917368</v>
      </c>
      <c r="AB50" s="13">
        <v>5136.9972687575064</v>
      </c>
      <c r="AC50" s="13">
        <v>5285.3602337117482</v>
      </c>
    </row>
    <row r="51" spans="1:29" x14ac:dyDescent="0.25">
      <c r="A51" s="7" t="s">
        <v>42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8"/>
      <c r="AB51" s="13"/>
      <c r="AC51" s="13"/>
    </row>
    <row r="52" spans="1:29" x14ac:dyDescent="0.25">
      <c r="A52" s="12" t="s">
        <v>43</v>
      </c>
      <c r="B52" s="17">
        <v>20.5</v>
      </c>
      <c r="C52" s="17">
        <v>19.7</v>
      </c>
      <c r="D52" s="17">
        <v>20.399999999999999</v>
      </c>
      <c r="E52" s="17">
        <v>18.8</v>
      </c>
      <c r="F52" s="17">
        <v>20.9</v>
      </c>
      <c r="G52" s="17">
        <v>21.5</v>
      </c>
      <c r="H52" s="17">
        <v>23</v>
      </c>
      <c r="I52" s="17">
        <v>22.8</v>
      </c>
      <c r="J52" s="17">
        <v>23.3</v>
      </c>
      <c r="K52" s="17">
        <v>23.2</v>
      </c>
      <c r="L52" s="17">
        <v>23.5</v>
      </c>
      <c r="M52" s="17">
        <v>22</v>
      </c>
      <c r="N52" s="17">
        <v>22.4</v>
      </c>
      <c r="O52" s="17">
        <v>23.5</v>
      </c>
      <c r="P52" s="17">
        <v>22.9</v>
      </c>
      <c r="Q52" s="17">
        <v>22</v>
      </c>
      <c r="R52" s="17">
        <v>23.2</v>
      </c>
      <c r="S52" s="17">
        <v>23.1</v>
      </c>
      <c r="T52" s="17">
        <v>23.3</v>
      </c>
      <c r="U52" s="17">
        <v>22.4</v>
      </c>
      <c r="V52" s="17">
        <v>23.6</v>
      </c>
      <c r="W52" s="17">
        <v>23.4</v>
      </c>
      <c r="X52" s="17">
        <v>23.1</v>
      </c>
      <c r="Y52" s="17">
        <v>22.4</v>
      </c>
      <c r="Z52" s="18">
        <v>23.7</v>
      </c>
      <c r="AA52" s="18">
        <v>23.8</v>
      </c>
      <c r="AB52" s="17">
        <v>23.4</v>
      </c>
      <c r="AC52" s="18">
        <v>22.4</v>
      </c>
    </row>
    <row r="53" spans="1:29" x14ac:dyDescent="0.25">
      <c r="A53" s="12" t="s">
        <v>44</v>
      </c>
      <c r="B53" s="17">
        <v>53.8</v>
      </c>
      <c r="C53" s="17">
        <v>54.1</v>
      </c>
      <c r="D53" s="17">
        <v>53.4</v>
      </c>
      <c r="E53" s="17">
        <v>54.1</v>
      </c>
      <c r="F53" s="17">
        <v>52.8</v>
      </c>
      <c r="G53" s="17">
        <v>51.5</v>
      </c>
      <c r="H53" s="17">
        <v>49.2</v>
      </c>
      <c r="I53" s="17">
        <v>49.7</v>
      </c>
      <c r="J53" s="17">
        <v>48.9</v>
      </c>
      <c r="K53" s="17">
        <v>48.9</v>
      </c>
      <c r="L53" s="17">
        <v>48.3</v>
      </c>
      <c r="M53" s="17">
        <v>48.8</v>
      </c>
      <c r="N53" s="17">
        <v>48.6</v>
      </c>
      <c r="O53" s="17">
        <v>48.1</v>
      </c>
      <c r="P53" s="17">
        <v>48.5</v>
      </c>
      <c r="Q53" s="17">
        <v>48.8</v>
      </c>
      <c r="R53" s="17">
        <v>48.4</v>
      </c>
      <c r="S53" s="17">
        <v>48.4</v>
      </c>
      <c r="T53" s="17">
        <v>49.2</v>
      </c>
      <c r="U53" s="17">
        <v>48.9</v>
      </c>
      <c r="V53" s="17">
        <v>48.4</v>
      </c>
      <c r="W53" s="17">
        <v>48.4</v>
      </c>
      <c r="X53" s="17">
        <v>48.7</v>
      </c>
      <c r="Y53" s="17">
        <v>49.4</v>
      </c>
      <c r="Z53" s="18">
        <v>48.6</v>
      </c>
      <c r="AA53" s="18">
        <v>48.7</v>
      </c>
      <c r="AB53" s="17">
        <v>48.9</v>
      </c>
      <c r="AC53" s="19">
        <v>49.2</v>
      </c>
    </row>
    <row r="54" spans="1:29" x14ac:dyDescent="0.25">
      <c r="A54" s="12" t="s">
        <v>45</v>
      </c>
      <c r="B54" s="17">
        <v>67.599999999999994</v>
      </c>
      <c r="C54" s="17">
        <v>67.3</v>
      </c>
      <c r="D54" s="17">
        <v>67.099999999999994</v>
      </c>
      <c r="E54" s="17">
        <v>66.5</v>
      </c>
      <c r="F54" s="17">
        <v>66.8</v>
      </c>
      <c r="G54" s="17">
        <v>65.7</v>
      </c>
      <c r="H54" s="17">
        <v>63.9</v>
      </c>
      <c r="I54" s="17">
        <v>64.400000000000006</v>
      </c>
      <c r="J54" s="17">
        <v>63.8</v>
      </c>
      <c r="K54" s="17">
        <v>63.7</v>
      </c>
      <c r="L54" s="20">
        <v>63.1</v>
      </c>
      <c r="M54" s="17">
        <v>62.6</v>
      </c>
      <c r="N54" s="17">
        <v>62.6</v>
      </c>
      <c r="O54" s="17">
        <v>62.8</v>
      </c>
      <c r="P54" s="17">
        <v>62.9</v>
      </c>
      <c r="Q54" s="17">
        <v>62.6</v>
      </c>
      <c r="R54" s="17">
        <v>63</v>
      </c>
      <c r="S54" s="17">
        <v>63</v>
      </c>
      <c r="T54" s="17">
        <v>64.099999999999994</v>
      </c>
      <c r="U54" s="17">
        <v>63</v>
      </c>
      <c r="V54" s="17">
        <v>63.3</v>
      </c>
      <c r="W54" s="17">
        <v>63.3</v>
      </c>
      <c r="X54" s="17">
        <v>63.3</v>
      </c>
      <c r="Y54" s="17">
        <v>63.7</v>
      </c>
      <c r="Z54" s="18">
        <v>63.6</v>
      </c>
      <c r="AA54" s="18">
        <v>63.9</v>
      </c>
      <c r="AB54" s="17">
        <v>63.9</v>
      </c>
      <c r="AC54" s="19">
        <v>63.5</v>
      </c>
    </row>
    <row r="55" spans="1:29" ht="12.5" x14ac:dyDescent="0.25">
      <c r="AC55" s="29"/>
    </row>
    <row r="56" spans="1:29" ht="12.5" x14ac:dyDescent="0.25">
      <c r="AC56" s="29"/>
    </row>
    <row r="57" spans="1:29" ht="12.5" x14ac:dyDescent="0.25">
      <c r="AC57" s="29"/>
    </row>
    <row r="58" spans="1:29" ht="12.5" x14ac:dyDescent="0.25">
      <c r="AC58" s="29"/>
    </row>
    <row r="59" spans="1:29" ht="12.5" x14ac:dyDescent="0.25">
      <c r="AC59" s="29"/>
    </row>
    <row r="60" spans="1:29" ht="12.5" x14ac:dyDescent="0.25">
      <c r="AC60" s="29"/>
    </row>
    <row r="61" spans="1:29" ht="12.5" x14ac:dyDescent="0.25">
      <c r="AC61" s="29"/>
    </row>
    <row r="62" spans="1:29" ht="12.5" x14ac:dyDescent="0.25">
      <c r="AC62" s="29"/>
    </row>
    <row r="63" spans="1:29" ht="12.5" x14ac:dyDescent="0.25">
      <c r="AC63" s="29"/>
    </row>
    <row r="64" spans="1:29" ht="12.5" x14ac:dyDescent="0.25">
      <c r="AC64" s="29"/>
    </row>
    <row r="65" spans="29:29" ht="12.5" x14ac:dyDescent="0.25">
      <c r="AC65" s="29"/>
    </row>
    <row r="66" spans="29:29" ht="12.5" x14ac:dyDescent="0.25">
      <c r="AC66" s="29"/>
    </row>
    <row r="67" spans="29:29" ht="12.5" x14ac:dyDescent="0.25">
      <c r="AC67" s="29"/>
    </row>
    <row r="68" spans="29:29" ht="12.5" x14ac:dyDescent="0.25">
      <c r="AC68" s="29"/>
    </row>
    <row r="69" spans="29:29" ht="12.5" x14ac:dyDescent="0.25">
      <c r="AC69" s="29"/>
    </row>
    <row r="70" spans="29:29" ht="12.5" x14ac:dyDescent="0.25">
      <c r="AC70" s="29"/>
    </row>
    <row r="71" spans="29:29" ht="12.5" x14ac:dyDescent="0.25">
      <c r="AC71" s="29"/>
    </row>
    <row r="72" spans="29:29" ht="12.5" x14ac:dyDescent="0.25">
      <c r="AC72" s="29"/>
    </row>
    <row r="73" spans="29:29" ht="12.5" x14ac:dyDescent="0.25">
      <c r="AC73" s="29"/>
    </row>
    <row r="74" spans="29:29" ht="12.5" x14ac:dyDescent="0.25">
      <c r="AC74" s="29"/>
    </row>
    <row r="75" spans="29:29" ht="12.5" x14ac:dyDescent="0.25">
      <c r="AC75" s="29"/>
    </row>
    <row r="76" spans="29:29" ht="12.5" x14ac:dyDescent="0.25">
      <c r="AC76" s="29"/>
    </row>
    <row r="77" spans="29:29" ht="12.5" x14ac:dyDescent="0.25">
      <c r="AC77" s="29"/>
    </row>
    <row r="78" spans="29:29" ht="12.5" x14ac:dyDescent="0.25">
      <c r="AC78" s="29"/>
    </row>
    <row r="79" spans="29:29" ht="12.5" x14ac:dyDescent="0.25">
      <c r="AC79" s="29"/>
    </row>
    <row r="80" spans="29:29" ht="12.5" x14ac:dyDescent="0.25">
      <c r="AC80" s="29"/>
    </row>
    <row r="81" spans="29:29" ht="12.5" x14ac:dyDescent="0.25">
      <c r="AC81" s="29"/>
    </row>
    <row r="82" spans="29:29" ht="12.5" x14ac:dyDescent="0.25">
      <c r="AC82" s="29"/>
    </row>
    <row r="83" spans="29:29" ht="12.5" x14ac:dyDescent="0.25">
      <c r="AC83" s="29"/>
    </row>
    <row r="84" spans="29:29" ht="12.5" x14ac:dyDescent="0.25">
      <c r="AC84" s="29"/>
    </row>
    <row r="85" spans="29:29" ht="12.5" x14ac:dyDescent="0.25">
      <c r="AC85" s="29"/>
    </row>
    <row r="86" spans="29:29" ht="12.5" x14ac:dyDescent="0.25">
      <c r="AC86" s="29"/>
    </row>
    <row r="87" spans="29:29" ht="12.5" x14ac:dyDescent="0.25">
      <c r="AC87" s="29"/>
    </row>
    <row r="88" spans="29:29" ht="12.5" x14ac:dyDescent="0.25">
      <c r="AC88" s="29"/>
    </row>
  </sheetData>
  <mergeCells count="2">
    <mergeCell ref="A1:AC1"/>
    <mergeCell ref="A2:A3"/>
  </mergeCells>
  <pageMargins left="0.27559055118110237" right="0.23622047244094491" top="0.98425196850393704" bottom="0.98425196850393704" header="0.51181102362204722" footer="0.5118110236220472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9"/>
  <sheetViews>
    <sheetView tabSelected="1" topLeftCell="A18" workbookViewId="0">
      <selection activeCell="E31" sqref="E31:L31"/>
    </sheetView>
  </sheetViews>
  <sheetFormatPr defaultColWidth="11" defaultRowHeight="15.5" x14ac:dyDescent="0.35"/>
  <cols>
    <col min="2" max="2" width="22.08203125" customWidth="1"/>
    <col min="5" max="5" width="11.5" customWidth="1"/>
    <col min="6" max="6" width="10.33203125" customWidth="1"/>
    <col min="9" max="9" width="11.58203125" bestFit="1" customWidth="1"/>
  </cols>
  <sheetData>
    <row r="1" spans="1:13" ht="20" thickBot="1" x14ac:dyDescent="0.5">
      <c r="A1" s="89" t="s">
        <v>93</v>
      </c>
      <c r="B1" s="89"/>
      <c r="C1" s="89"/>
    </row>
    <row r="2" spans="1:13" ht="16" thickTop="1" x14ac:dyDescent="0.35"/>
    <row r="3" spans="1:13" x14ac:dyDescent="0.35">
      <c r="A3" s="71" t="s">
        <v>315</v>
      </c>
      <c r="B3" s="37" t="s">
        <v>64</v>
      </c>
      <c r="C3" s="37"/>
      <c r="D3" s="37"/>
      <c r="E3" s="71" t="s">
        <v>65</v>
      </c>
      <c r="F3" s="37" t="s">
        <v>71</v>
      </c>
      <c r="G3" s="37"/>
      <c r="H3" s="71" t="s">
        <v>83</v>
      </c>
      <c r="I3" s="37" t="s">
        <v>92</v>
      </c>
      <c r="J3" s="37"/>
    </row>
    <row r="5" spans="1:13" x14ac:dyDescent="0.35">
      <c r="B5" t="s">
        <v>49</v>
      </c>
      <c r="C5" s="31">
        <v>4688</v>
      </c>
      <c r="F5" t="s">
        <v>66</v>
      </c>
      <c r="I5">
        <v>2007</v>
      </c>
      <c r="L5" s="43" t="s">
        <v>87</v>
      </c>
      <c r="M5" s="38"/>
    </row>
    <row r="6" spans="1:13" x14ac:dyDescent="0.35">
      <c r="B6" t="s">
        <v>50</v>
      </c>
      <c r="C6" s="31">
        <v>4688</v>
      </c>
      <c r="E6" t="s">
        <v>67</v>
      </c>
      <c r="F6" s="31">
        <v>2604.4958775754899</v>
      </c>
      <c r="H6" t="s">
        <v>72</v>
      </c>
      <c r="I6" s="30">
        <v>12065.571866086801</v>
      </c>
      <c r="L6" s="38"/>
      <c r="M6" s="38"/>
    </row>
    <row r="7" spans="1:13" x14ac:dyDescent="0.35">
      <c r="B7" t="s">
        <v>51</v>
      </c>
      <c r="C7" s="31">
        <v>4688</v>
      </c>
      <c r="E7" t="s">
        <v>68</v>
      </c>
      <c r="F7" s="31">
        <v>4952.7941648452497</v>
      </c>
      <c r="H7" t="s">
        <v>73</v>
      </c>
      <c r="I7" s="30">
        <v>1923.8293689911</v>
      </c>
      <c r="L7" s="39">
        <v>6.0000000000000001E-3</v>
      </c>
      <c r="M7" s="38"/>
    </row>
    <row r="8" spans="1:13" x14ac:dyDescent="0.35">
      <c r="B8" t="s">
        <v>52</v>
      </c>
      <c r="C8" s="31">
        <v>4688</v>
      </c>
      <c r="E8" t="s">
        <v>69</v>
      </c>
      <c r="F8" s="31">
        <v>3767.32035341952</v>
      </c>
      <c r="H8" t="s">
        <v>75</v>
      </c>
      <c r="I8" s="30">
        <v>3750.28941567426</v>
      </c>
    </row>
    <row r="9" spans="1:13" x14ac:dyDescent="0.35">
      <c r="B9" t="s">
        <v>53</v>
      </c>
      <c r="C9" s="31">
        <v>4688</v>
      </c>
      <c r="E9" t="s">
        <v>70</v>
      </c>
      <c r="F9" s="31">
        <v>3100.6656539115102</v>
      </c>
      <c r="H9" t="s">
        <v>77</v>
      </c>
      <c r="I9" s="30">
        <v>3485.4495630752299</v>
      </c>
    </row>
    <row r="10" spans="1:13" x14ac:dyDescent="0.35">
      <c r="B10" t="s">
        <v>54</v>
      </c>
      <c r="C10" s="31">
        <v>4688</v>
      </c>
      <c r="H10" t="s">
        <v>79</v>
      </c>
      <c r="I10" s="30">
        <v>2906.0035183462401</v>
      </c>
      <c r="L10" s="43" t="s">
        <v>88</v>
      </c>
    </row>
    <row r="11" spans="1:13" x14ac:dyDescent="0.35">
      <c r="B11" t="s">
        <v>55</v>
      </c>
      <c r="C11" s="31">
        <v>4688</v>
      </c>
      <c r="E11" t="s">
        <v>63</v>
      </c>
      <c r="F11" s="31">
        <f>SUM(F6:F9)</f>
        <v>14425.27604975177</v>
      </c>
      <c r="L11" s="38"/>
    </row>
    <row r="12" spans="1:13" x14ac:dyDescent="0.35">
      <c r="B12" t="s">
        <v>56</v>
      </c>
      <c r="C12" s="31">
        <v>4688</v>
      </c>
      <c r="H12" t="s">
        <v>81</v>
      </c>
      <c r="I12" s="36">
        <v>0.23599999999999999</v>
      </c>
      <c r="L12" s="39">
        <f>L7</f>
        <v>6.0000000000000001E-3</v>
      </c>
    </row>
    <row r="13" spans="1:13" x14ac:dyDescent="0.35">
      <c r="B13" t="s">
        <v>57</v>
      </c>
      <c r="C13" s="31">
        <v>4688</v>
      </c>
      <c r="E13" t="s">
        <v>84</v>
      </c>
      <c r="F13" s="32">
        <f>1-(I6/F11)</f>
        <v>0.16358121505103362</v>
      </c>
    </row>
    <row r="14" spans="1:13" x14ac:dyDescent="0.35">
      <c r="B14" t="s">
        <v>58</v>
      </c>
      <c r="C14" s="31">
        <v>937</v>
      </c>
      <c r="H14" t="s">
        <v>82</v>
      </c>
      <c r="I14" s="40">
        <f>I6/(1-I12)*1</f>
        <v>15792.633332574345</v>
      </c>
    </row>
    <row r="15" spans="1:13" x14ac:dyDescent="0.35">
      <c r="B15" t="s">
        <v>59</v>
      </c>
      <c r="C15" s="31">
        <v>937</v>
      </c>
      <c r="E15" t="s">
        <v>85</v>
      </c>
      <c r="F15" s="33">
        <f>F11/C20</f>
        <v>0.30772609274808049</v>
      </c>
    </row>
    <row r="16" spans="1:13" x14ac:dyDescent="0.35">
      <c r="B16" t="s">
        <v>60</v>
      </c>
      <c r="C16" s="31">
        <v>937</v>
      </c>
    </row>
    <row r="17" spans="1:49" x14ac:dyDescent="0.35">
      <c r="B17" t="s">
        <v>61</v>
      </c>
      <c r="C17" s="31">
        <v>937</v>
      </c>
    </row>
    <row r="18" spans="1:49" x14ac:dyDescent="0.35">
      <c r="B18" t="s">
        <v>62</v>
      </c>
      <c r="C18" s="31">
        <v>937</v>
      </c>
    </row>
    <row r="19" spans="1:49" x14ac:dyDescent="0.35">
      <c r="C19" s="31"/>
    </row>
    <row r="20" spans="1:49" x14ac:dyDescent="0.35">
      <c r="B20" t="s">
        <v>63</v>
      </c>
      <c r="C20" s="31">
        <f>SUM(C5:C18)</f>
        <v>46877</v>
      </c>
      <c r="D20" s="75">
        <v>49000</v>
      </c>
    </row>
    <row r="23" spans="1:49" x14ac:dyDescent="0.35">
      <c r="C23" s="53">
        <v>2007</v>
      </c>
      <c r="D23" s="54">
        <v>2008</v>
      </c>
      <c r="E23" s="54">
        <v>2009</v>
      </c>
      <c r="F23" s="54">
        <v>2010</v>
      </c>
      <c r="G23" s="54">
        <v>2011</v>
      </c>
      <c r="H23" s="54">
        <v>2012</v>
      </c>
      <c r="I23" s="54">
        <v>2013</v>
      </c>
      <c r="J23" s="55">
        <v>2014</v>
      </c>
      <c r="K23">
        <v>2015</v>
      </c>
      <c r="L23">
        <v>2016</v>
      </c>
      <c r="M23">
        <v>2017</v>
      </c>
      <c r="N23">
        <v>2018</v>
      </c>
      <c r="O23">
        <v>2019</v>
      </c>
      <c r="P23">
        <v>2020</v>
      </c>
      <c r="Q23">
        <v>2021</v>
      </c>
      <c r="R23">
        <v>2022</v>
      </c>
      <c r="S23">
        <v>2023</v>
      </c>
      <c r="T23">
        <v>2024</v>
      </c>
      <c r="U23">
        <v>2025</v>
      </c>
      <c r="V23">
        <v>2026</v>
      </c>
      <c r="W23">
        <v>2027</v>
      </c>
      <c r="X23">
        <v>2028</v>
      </c>
      <c r="Y23">
        <v>2029</v>
      </c>
      <c r="Z23">
        <v>2030</v>
      </c>
      <c r="AA23">
        <v>2031</v>
      </c>
      <c r="AB23">
        <v>2032</v>
      </c>
      <c r="AC23">
        <v>2033</v>
      </c>
      <c r="AD23">
        <v>2034</v>
      </c>
      <c r="AE23">
        <v>2035</v>
      </c>
      <c r="AF23">
        <v>2036</v>
      </c>
      <c r="AG23">
        <v>2037</v>
      </c>
      <c r="AH23">
        <v>2038</v>
      </c>
      <c r="AI23">
        <v>2039</v>
      </c>
      <c r="AJ23">
        <v>2040</v>
      </c>
      <c r="AK23">
        <v>2041</v>
      </c>
      <c r="AL23">
        <v>2042</v>
      </c>
      <c r="AM23">
        <v>2043</v>
      </c>
      <c r="AN23">
        <v>2044</v>
      </c>
      <c r="AO23">
        <v>2045</v>
      </c>
      <c r="AP23">
        <v>2046</v>
      </c>
      <c r="AQ23">
        <v>2047</v>
      </c>
      <c r="AR23">
        <v>2048</v>
      </c>
      <c r="AS23">
        <v>2049</v>
      </c>
      <c r="AT23">
        <v>2050</v>
      </c>
    </row>
    <row r="24" spans="1:49" x14ac:dyDescent="0.35">
      <c r="B24" t="s">
        <v>86</v>
      </c>
      <c r="C24" s="56">
        <f>D20</f>
        <v>49000</v>
      </c>
      <c r="D24" s="57">
        <f t="shared" ref="D24:AT25" si="0">C24*(1+$L$7)</f>
        <v>49294</v>
      </c>
      <c r="E24" s="57">
        <f t="shared" si="0"/>
        <v>49589.764000000003</v>
      </c>
      <c r="F24" s="57">
        <f t="shared" si="0"/>
        <v>49887.302584000005</v>
      </c>
      <c r="G24" s="57">
        <f t="shared" si="0"/>
        <v>50186.626399504006</v>
      </c>
      <c r="H24" s="57">
        <f t="shared" si="0"/>
        <v>50487.746157901034</v>
      </c>
      <c r="I24" s="57">
        <f t="shared" si="0"/>
        <v>50790.672634848437</v>
      </c>
      <c r="J24" s="58">
        <v>54000</v>
      </c>
      <c r="K24" s="31">
        <v>54490.406000001036</v>
      </c>
      <c r="L24" s="31">
        <v>54918.910996079976</v>
      </c>
      <c r="M24" s="31">
        <v>55347.415992110065</v>
      </c>
      <c r="N24" s="31">
        <v>55775.920988110032</v>
      </c>
      <c r="O24" s="31">
        <v>56204.425984209993</v>
      </c>
      <c r="P24" s="31">
        <v>56632.930980159996</v>
      </c>
      <c r="Q24" s="31">
        <v>56985.18872908003</v>
      </c>
      <c r="R24" s="31">
        <v>57337.44647793995</v>
      </c>
      <c r="S24" s="31">
        <v>57689.704227069917</v>
      </c>
      <c r="T24" s="31">
        <v>58041.961975950027</v>
      </c>
      <c r="U24" s="31">
        <v>58394.219724930008</v>
      </c>
      <c r="V24" s="31">
        <v>58716.146982119928</v>
      </c>
      <c r="W24" s="31">
        <v>59038.074239419984</v>
      </c>
      <c r="X24" s="31">
        <v>59360.001496439967</v>
      </c>
      <c r="Y24" s="31">
        <v>59681.92875366001</v>
      </c>
      <c r="Z24" s="31">
        <v>60003.856010710049</v>
      </c>
      <c r="AA24" s="31">
        <v>60308.978481360064</v>
      </c>
      <c r="AB24" s="31">
        <v>60614.100951829983</v>
      </c>
      <c r="AC24" s="31">
        <v>60919.223422270057</v>
      </c>
      <c r="AD24" s="31">
        <v>61224.345892990008</v>
      </c>
      <c r="AE24" s="31">
        <v>61529.468363659995</v>
      </c>
      <c r="AF24" s="31">
        <v>61817.634046870102</v>
      </c>
      <c r="AG24" s="31">
        <v>62105.799730060004</v>
      </c>
      <c r="AH24" s="31">
        <v>62393.965413419959</v>
      </c>
      <c r="AI24" s="31">
        <v>62682.131096669931</v>
      </c>
      <c r="AJ24" s="31">
        <v>62970.296779989934</v>
      </c>
      <c r="AK24" s="31">
        <v>63241.101079620028</v>
      </c>
      <c r="AL24" s="31">
        <v>63511.90537944009</v>
      </c>
      <c r="AM24" s="31">
        <v>63782.709678999978</v>
      </c>
      <c r="AN24" s="31">
        <v>64053.513978660027</v>
      </c>
      <c r="AO24" s="31">
        <v>64324.318278489955</v>
      </c>
      <c r="AP24" s="31">
        <v>64573.628846879998</v>
      </c>
      <c r="AQ24" s="31">
        <v>64822.93941527998</v>
      </c>
      <c r="AR24" s="31">
        <v>65072.249983719994</v>
      </c>
      <c r="AS24" s="31">
        <v>65321.560551850023</v>
      </c>
      <c r="AT24" s="31">
        <v>65570.871120510026</v>
      </c>
      <c r="AV24" t="s">
        <v>316</v>
      </c>
    </row>
    <row r="25" spans="1:49" x14ac:dyDescent="0.35">
      <c r="B25" t="s">
        <v>312</v>
      </c>
      <c r="C25" s="56"/>
      <c r="D25" s="57">
        <f>SUM('QLFS 2008-2014'!B6:E6)/4</f>
        <v>31764.868111121457</v>
      </c>
      <c r="E25" s="57">
        <f>SUM('QLFS 2008-2014'!F6:I6)/4</f>
        <v>32359.731444683362</v>
      </c>
      <c r="F25" s="57">
        <f>SUM('QLFS 2008-2014'!J6:M6)/4</f>
        <v>32957.869981596239</v>
      </c>
      <c r="G25" s="57">
        <f>SUM('QLFS 2008-2014'!N6:Q6)/4</f>
        <v>33563.364583113122</v>
      </c>
      <c r="H25" s="57">
        <f>SUM('QLFS 2008-2014'!R6:U6)/4</f>
        <v>34175.156271084874</v>
      </c>
      <c r="I25" s="57">
        <f>SUM('QLFS 2008-2014'!V6:Y6)/4</f>
        <v>34789.966718273557</v>
      </c>
      <c r="J25" s="58">
        <f>SUM('QLFS 2008-2014'!Z6:AC6)/4</f>
        <v>35410.134742673967</v>
      </c>
      <c r="K25" s="31">
        <f>J25*(1+$L$7)</f>
        <v>35622.595551130013</v>
      </c>
      <c r="L25" s="31">
        <f t="shared" si="0"/>
        <v>35836.331124436794</v>
      </c>
      <c r="M25" s="31">
        <f t="shared" si="0"/>
        <v>36051.349111183416</v>
      </c>
      <c r="N25" s="31">
        <f t="shared" si="0"/>
        <v>36267.657205850519</v>
      </c>
      <c r="O25" s="31">
        <f t="shared" si="0"/>
        <v>36485.263149085622</v>
      </c>
      <c r="P25" s="31">
        <f t="shared" si="0"/>
        <v>36704.174727980135</v>
      </c>
      <c r="Q25" s="31">
        <f t="shared" si="0"/>
        <v>36924.399776348015</v>
      </c>
      <c r="R25" s="31">
        <f t="shared" si="0"/>
        <v>37145.946175006102</v>
      </c>
      <c r="S25" s="31">
        <f t="shared" si="0"/>
        <v>37368.821852056142</v>
      </c>
      <c r="T25" s="31">
        <f t="shared" si="0"/>
        <v>37593.034783168478</v>
      </c>
      <c r="U25" s="31">
        <f t="shared" si="0"/>
        <v>37818.592991867488</v>
      </c>
      <c r="V25" s="31">
        <f t="shared" si="0"/>
        <v>38045.504549818696</v>
      </c>
      <c r="W25" s="31">
        <f t="shared" si="0"/>
        <v>38273.777577117609</v>
      </c>
      <c r="X25" s="31">
        <f t="shared" si="0"/>
        <v>38503.420242580316</v>
      </c>
      <c r="Y25" s="31">
        <f t="shared" si="0"/>
        <v>38734.440764035797</v>
      </c>
      <c r="Z25" s="31">
        <f t="shared" si="0"/>
        <v>38966.847408620015</v>
      </c>
      <c r="AA25" s="31">
        <f t="shared" si="0"/>
        <v>39200.648493071734</v>
      </c>
      <c r="AB25" s="31">
        <f t="shared" si="0"/>
        <v>39435.852384030164</v>
      </c>
      <c r="AC25" s="31">
        <f t="shared" si="0"/>
        <v>39672.467498334343</v>
      </c>
      <c r="AD25" s="31">
        <f t="shared" si="0"/>
        <v>39910.502303324349</v>
      </c>
      <c r="AE25" s="31">
        <f t="shared" si="0"/>
        <v>40149.965317144291</v>
      </c>
      <c r="AF25" s="31">
        <f t="shared" si="0"/>
        <v>40390.865109047154</v>
      </c>
      <c r="AG25" s="31">
        <f t="shared" si="0"/>
        <v>40633.210299701437</v>
      </c>
      <c r="AH25" s="31">
        <f t="shared" si="0"/>
        <v>40877.009561499646</v>
      </c>
      <c r="AI25" s="31">
        <f t="shared" si="0"/>
        <v>41122.271618868646</v>
      </c>
      <c r="AJ25" s="31">
        <f t="shared" si="0"/>
        <v>41369.00524858186</v>
      </c>
      <c r="AK25" s="31">
        <f t="shared" si="0"/>
        <v>41617.219280073354</v>
      </c>
      <c r="AL25" s="31">
        <f t="shared" si="0"/>
        <v>41866.922595753793</v>
      </c>
      <c r="AM25" s="31">
        <f t="shared" si="0"/>
        <v>42118.124131328317</v>
      </c>
      <c r="AN25" s="31">
        <f t="shared" si="0"/>
        <v>42370.832876116285</v>
      </c>
      <c r="AO25" s="31">
        <f t="shared" si="0"/>
        <v>42625.057873372985</v>
      </c>
      <c r="AP25" s="31">
        <f t="shared" si="0"/>
        <v>42880.808220613224</v>
      </c>
      <c r="AQ25" s="31">
        <f t="shared" si="0"/>
        <v>43138.093069936906</v>
      </c>
      <c r="AR25" s="31">
        <f t="shared" si="0"/>
        <v>43396.921628356526</v>
      </c>
      <c r="AS25" s="31">
        <f t="shared" si="0"/>
        <v>43657.303158126662</v>
      </c>
      <c r="AT25" s="31">
        <f t="shared" si="0"/>
        <v>43919.246977075425</v>
      </c>
    </row>
    <row r="26" spans="1:49" x14ac:dyDescent="0.35">
      <c r="B26" t="s">
        <v>313</v>
      </c>
      <c r="C26" s="56"/>
      <c r="D26" s="48">
        <f>D27/D25</f>
        <v>0.5928255809102545</v>
      </c>
      <c r="E26" s="48">
        <f t="shared" ref="E26:F26" si="1">E27/E25</f>
        <v>0.57468994786387917</v>
      </c>
      <c r="F26" s="48">
        <f t="shared" si="1"/>
        <v>0.5568383711262257</v>
      </c>
      <c r="G26" s="48">
        <f>G27/G25</f>
        <v>0.55734464835999753</v>
      </c>
      <c r="H26" s="48">
        <f t="shared" ref="H26" si="2">H27/H25</f>
        <v>0.5618103202581487</v>
      </c>
      <c r="I26" s="48">
        <f t="shared" ref="I26" si="3">I27/I25</f>
        <v>0.56774052172328926</v>
      </c>
      <c r="J26" s="59">
        <f>J27/J25</f>
        <v>0.57092238231162051</v>
      </c>
      <c r="K26" s="51">
        <f>J26+(($Z26-$J26)/(COLUMN($Z26)-COLUMN($J26)))</f>
        <v>0.57586473341714428</v>
      </c>
      <c r="L26" s="51">
        <f t="shared" ref="L26:Y26" si="4">K26+(($Z26-$J26)/(COLUMN($Z26)-COLUMN($J26)))</f>
        <v>0.58080708452266805</v>
      </c>
      <c r="M26" s="51">
        <f t="shared" si="4"/>
        <v>0.58574943562819182</v>
      </c>
      <c r="N26" s="51">
        <f t="shared" si="4"/>
        <v>0.59069178673371558</v>
      </c>
      <c r="O26" s="51">
        <f t="shared" si="4"/>
        <v>0.59563413783923935</v>
      </c>
      <c r="P26" s="51">
        <f t="shared" si="4"/>
        <v>0.60057648894476312</v>
      </c>
      <c r="Q26" s="51">
        <f t="shared" si="4"/>
        <v>0.60551884005028689</v>
      </c>
      <c r="R26" s="51">
        <f t="shared" si="4"/>
        <v>0.61046119115581066</v>
      </c>
      <c r="S26" s="51">
        <f t="shared" si="4"/>
        <v>0.61540354226133442</v>
      </c>
      <c r="T26" s="51">
        <f t="shared" si="4"/>
        <v>0.62034589336685819</v>
      </c>
      <c r="U26" s="51">
        <f t="shared" si="4"/>
        <v>0.62528824447238196</v>
      </c>
      <c r="V26" s="51">
        <f t="shared" si="4"/>
        <v>0.63023059557790573</v>
      </c>
      <c r="W26" s="51">
        <f t="shared" si="4"/>
        <v>0.6351729466834295</v>
      </c>
      <c r="X26" s="51">
        <f t="shared" si="4"/>
        <v>0.64011529778895326</v>
      </c>
      <c r="Y26" s="51">
        <f t="shared" si="4"/>
        <v>0.64505764889447703</v>
      </c>
      <c r="Z26" s="32">
        <v>0.65</v>
      </c>
      <c r="AA26" s="32">
        <f>Z26</f>
        <v>0.65</v>
      </c>
      <c r="AB26" s="32">
        <f t="shared" ref="AB26:AT26" si="5">AA26</f>
        <v>0.65</v>
      </c>
      <c r="AC26" s="32">
        <f t="shared" si="5"/>
        <v>0.65</v>
      </c>
      <c r="AD26" s="32">
        <f t="shared" si="5"/>
        <v>0.65</v>
      </c>
      <c r="AE26" s="32">
        <f t="shared" si="5"/>
        <v>0.65</v>
      </c>
      <c r="AF26" s="32">
        <f t="shared" si="5"/>
        <v>0.65</v>
      </c>
      <c r="AG26" s="32">
        <f t="shared" si="5"/>
        <v>0.65</v>
      </c>
      <c r="AH26" s="32">
        <f t="shared" si="5"/>
        <v>0.65</v>
      </c>
      <c r="AI26" s="32">
        <f t="shared" si="5"/>
        <v>0.65</v>
      </c>
      <c r="AJ26" s="32">
        <f t="shared" si="5"/>
        <v>0.65</v>
      </c>
      <c r="AK26" s="32">
        <f t="shared" si="5"/>
        <v>0.65</v>
      </c>
      <c r="AL26" s="32">
        <f t="shared" si="5"/>
        <v>0.65</v>
      </c>
      <c r="AM26" s="32">
        <f t="shared" si="5"/>
        <v>0.65</v>
      </c>
      <c r="AN26" s="32">
        <f t="shared" si="5"/>
        <v>0.65</v>
      </c>
      <c r="AO26" s="32">
        <f t="shared" si="5"/>
        <v>0.65</v>
      </c>
      <c r="AP26" s="32">
        <f t="shared" si="5"/>
        <v>0.65</v>
      </c>
      <c r="AQ26" s="32">
        <f t="shared" si="5"/>
        <v>0.65</v>
      </c>
      <c r="AR26" s="32">
        <f t="shared" si="5"/>
        <v>0.65</v>
      </c>
      <c r="AS26" s="32">
        <f t="shared" si="5"/>
        <v>0.65</v>
      </c>
      <c r="AT26" s="73">
        <f t="shared" si="5"/>
        <v>0.65</v>
      </c>
      <c r="AV26">
        <v>2008</v>
      </c>
      <c r="AW26" s="74">
        <f>D27/D24</f>
        <v>0.38201457358934554</v>
      </c>
    </row>
    <row r="27" spans="1:49" x14ac:dyDescent="0.35">
      <c r="B27" s="66" t="s">
        <v>308</v>
      </c>
      <c r="C27" s="67"/>
      <c r="D27" s="68">
        <f>SUM('QLFS 2008-2014'!B7:E7)/4</f>
        <v>18831.026390513198</v>
      </c>
      <c r="E27" s="68">
        <f>SUM('QLFS 2008-2014'!F7:I7)/4</f>
        <v>18596.812376834212</v>
      </c>
      <c r="F27" s="68">
        <f>SUM('QLFS 2008-2014'!J7:M7)/4</f>
        <v>18352.20663634198</v>
      </c>
      <c r="G27" s="68">
        <f>SUM('QLFS 2008-2014'!N7:Q7)/4</f>
        <v>18706.361631353579</v>
      </c>
      <c r="H27" s="68">
        <f>SUM('QLFS 2008-2014'!R7:U7)/4</f>
        <v>19199.955489530472</v>
      </c>
      <c r="I27" s="68">
        <f>SUM('QLFS 2008-2014'!V7:Y7)/4</f>
        <v>19751.673855368499</v>
      </c>
      <c r="J27" s="69">
        <f>SUM('QLFS 2008-2014'!Z7:AC7)/4</f>
        <v>20216.438485262901</v>
      </c>
      <c r="K27" s="70">
        <f>K25*K26</f>
        <v>20513.796490678236</v>
      </c>
      <c r="L27" s="70">
        <f t="shared" ref="L27:AT27" si="6">L25*L26</f>
        <v>20813.995000373081</v>
      </c>
      <c r="M27" s="70">
        <f t="shared" si="6"/>
        <v>21117.057395510601</v>
      </c>
      <c r="N27" s="70">
        <f t="shared" si="6"/>
        <v>21423.007235569759</v>
      </c>
      <c r="O27" s="70">
        <f t="shared" si="6"/>
        <v>21731.868259643386</v>
      </c>
      <c r="P27" s="70">
        <f t="shared" si="6"/>
        <v>22043.664387745415</v>
      </c>
      <c r="Q27" s="70">
        <f t="shared" si="6"/>
        <v>22358.419722127321</v>
      </c>
      <c r="R27" s="70">
        <f t="shared" si="6"/>
        <v>22676.158548603853</v>
      </c>
      <c r="S27" s="70">
        <f t="shared" si="6"/>
        <v>22996.905337888111</v>
      </c>
      <c r="T27" s="70">
        <f t="shared" si="6"/>
        <v>23320.684746936022</v>
      </c>
      <c r="U27" s="70">
        <f t="shared" si="6"/>
        <v>23647.521620300347</v>
      </c>
      <c r="V27" s="70">
        <f t="shared" si="6"/>
        <v>23977.440991494157</v>
      </c>
      <c r="W27" s="70">
        <f t="shared" si="6"/>
        <v>24310.468084363962</v>
      </c>
      <c r="X27" s="70">
        <f t="shared" si="6"/>
        <v>24646.628314472509</v>
      </c>
      <c r="Y27" s="70">
        <f t="shared" si="6"/>
        <v>24985.94729049132</v>
      </c>
      <c r="Z27" s="70">
        <f t="shared" si="6"/>
        <v>25328.45081560301</v>
      </c>
      <c r="AA27" s="70">
        <f t="shared" si="6"/>
        <v>25480.421520496628</v>
      </c>
      <c r="AB27" s="70">
        <f t="shared" si="6"/>
        <v>25633.304049619608</v>
      </c>
      <c r="AC27" s="70">
        <f t="shared" si="6"/>
        <v>25787.103873917324</v>
      </c>
      <c r="AD27" s="70">
        <f t="shared" si="6"/>
        <v>25941.826497160826</v>
      </c>
      <c r="AE27" s="70">
        <f t="shared" si="6"/>
        <v>26097.477456143792</v>
      </c>
      <c r="AF27" s="70">
        <f t="shared" si="6"/>
        <v>26254.06232088065</v>
      </c>
      <c r="AG27" s="70">
        <f t="shared" si="6"/>
        <v>26411.586694805934</v>
      </c>
      <c r="AH27" s="70">
        <f t="shared" si="6"/>
        <v>26570.056214974771</v>
      </c>
      <c r="AI27" s="70">
        <f t="shared" si="6"/>
        <v>26729.476552264619</v>
      </c>
      <c r="AJ27" s="70">
        <f t="shared" si="6"/>
        <v>26889.853411578209</v>
      </c>
      <c r="AK27" s="70">
        <f t="shared" si="6"/>
        <v>27051.19253204768</v>
      </c>
      <c r="AL27" s="70">
        <f t="shared" si="6"/>
        <v>27213.499687239968</v>
      </c>
      <c r="AM27" s="70">
        <f t="shared" si="6"/>
        <v>27376.780685363407</v>
      </c>
      <c r="AN27" s="70">
        <f t="shared" si="6"/>
        <v>27541.041369475584</v>
      </c>
      <c r="AO27" s="70">
        <f t="shared" si="6"/>
        <v>27706.28761769244</v>
      </c>
      <c r="AP27" s="70">
        <f t="shared" si="6"/>
        <v>27872.525343398596</v>
      </c>
      <c r="AQ27" s="70">
        <f t="shared" si="6"/>
        <v>28039.760495458988</v>
      </c>
      <c r="AR27" s="70">
        <f t="shared" si="6"/>
        <v>28207.999058431742</v>
      </c>
      <c r="AS27" s="70">
        <f t="shared" si="6"/>
        <v>28377.247052782332</v>
      </c>
      <c r="AT27" s="70">
        <f t="shared" si="6"/>
        <v>28547.510535099027</v>
      </c>
      <c r="AV27">
        <v>2050</v>
      </c>
      <c r="AW27" s="50">
        <f>AT27/AT24</f>
        <v>0.43536878567058723</v>
      </c>
    </row>
    <row r="28" spans="1:49" x14ac:dyDescent="0.35">
      <c r="A28" s="45"/>
      <c r="B28" t="s">
        <v>309</v>
      </c>
      <c r="C28" s="60"/>
      <c r="D28" s="61">
        <f>D27-D29</f>
        <v>2943.6372579434064</v>
      </c>
      <c r="E28" s="61">
        <f t="shared" ref="E28:J28" si="7">E27-E29</f>
        <v>2614.0989094690012</v>
      </c>
      <c r="F28" s="61">
        <f t="shared" si="7"/>
        <v>2273.5968881725785</v>
      </c>
      <c r="G28" s="61">
        <f t="shared" si="7"/>
        <v>2531.2802246951615</v>
      </c>
      <c r="H28" s="61">
        <f t="shared" si="7"/>
        <v>2927.8235944321041</v>
      </c>
      <c r="I28" s="61">
        <f t="shared" si="7"/>
        <v>3381.9091688995413</v>
      </c>
      <c r="J28" s="62">
        <f t="shared" si="7"/>
        <v>3748.4552106751289</v>
      </c>
      <c r="K28" s="52">
        <f>J28+(($AT28-$J28)/(COLUMN($AT28)-COLUMN($J28)))</f>
        <v>3699.8870103785976</v>
      </c>
      <c r="L28" s="52">
        <f t="shared" ref="L28:AS28" si="8">K28+(($AT28-$J28)/(COLUMN($AT28)-COLUMN($J28)))</f>
        <v>3651.3188100820662</v>
      </c>
      <c r="M28" s="52">
        <f t="shared" si="8"/>
        <v>3602.7506097855348</v>
      </c>
      <c r="N28" s="52">
        <f t="shared" si="8"/>
        <v>3554.1824094890035</v>
      </c>
      <c r="O28" s="52">
        <f t="shared" si="8"/>
        <v>3505.6142091924721</v>
      </c>
      <c r="P28" s="52">
        <f t="shared" si="8"/>
        <v>3457.0460088959408</v>
      </c>
      <c r="Q28" s="52">
        <f t="shared" si="8"/>
        <v>3408.4778085994094</v>
      </c>
      <c r="R28" s="52">
        <f t="shared" si="8"/>
        <v>3359.909608302878</v>
      </c>
      <c r="S28" s="52">
        <f t="shared" si="8"/>
        <v>3311.3414080063467</v>
      </c>
      <c r="T28" s="52">
        <f t="shared" si="8"/>
        <v>3262.7732077098153</v>
      </c>
      <c r="U28" s="52">
        <f t="shared" si="8"/>
        <v>3214.205007413284</v>
      </c>
      <c r="V28" s="52">
        <f t="shared" si="8"/>
        <v>3165.6368071167526</v>
      </c>
      <c r="W28" s="52">
        <f t="shared" si="8"/>
        <v>3117.0686068202212</v>
      </c>
      <c r="X28" s="52">
        <f t="shared" si="8"/>
        <v>3068.5004065236899</v>
      </c>
      <c r="Y28" s="52">
        <f t="shared" si="8"/>
        <v>3019.9322062271585</v>
      </c>
      <c r="Z28" s="52">
        <f t="shared" si="8"/>
        <v>2971.3640059306272</v>
      </c>
      <c r="AA28" s="52">
        <f t="shared" si="8"/>
        <v>2922.7958056340958</v>
      </c>
      <c r="AB28" s="52">
        <f t="shared" si="8"/>
        <v>2874.2276053375645</v>
      </c>
      <c r="AC28" s="52">
        <f t="shared" si="8"/>
        <v>2825.6594050410331</v>
      </c>
      <c r="AD28" s="52">
        <f t="shared" si="8"/>
        <v>2777.0912047445017</v>
      </c>
      <c r="AE28" s="52">
        <f t="shared" si="8"/>
        <v>2728.5230044479704</v>
      </c>
      <c r="AF28" s="52">
        <f t="shared" si="8"/>
        <v>2679.954804151439</v>
      </c>
      <c r="AG28" s="52">
        <f t="shared" si="8"/>
        <v>2631.3866038549077</v>
      </c>
      <c r="AH28" s="52">
        <f t="shared" si="8"/>
        <v>2582.8184035583763</v>
      </c>
      <c r="AI28" s="52">
        <f t="shared" si="8"/>
        <v>2534.2502032618449</v>
      </c>
      <c r="AJ28" s="52">
        <f t="shared" si="8"/>
        <v>2485.6820029653136</v>
      </c>
      <c r="AK28" s="52">
        <f t="shared" si="8"/>
        <v>2437.1138026687822</v>
      </c>
      <c r="AL28" s="52">
        <f t="shared" si="8"/>
        <v>2388.5456023722509</v>
      </c>
      <c r="AM28" s="52">
        <f t="shared" si="8"/>
        <v>2339.9774020757195</v>
      </c>
      <c r="AN28" s="52">
        <f t="shared" si="8"/>
        <v>2291.4092017791882</v>
      </c>
      <c r="AO28" s="52">
        <f t="shared" si="8"/>
        <v>2242.8410014826568</v>
      </c>
      <c r="AP28" s="52">
        <f t="shared" si="8"/>
        <v>2194.2728011861254</v>
      </c>
      <c r="AQ28" s="52">
        <f t="shared" si="8"/>
        <v>2145.7046008895941</v>
      </c>
      <c r="AR28" s="52">
        <f t="shared" si="8"/>
        <v>2097.1364005930627</v>
      </c>
      <c r="AS28" s="52">
        <f t="shared" si="8"/>
        <v>2048.5682002965314</v>
      </c>
      <c r="AT28" s="72">
        <v>2000</v>
      </c>
    </row>
    <row r="29" spans="1:49" x14ac:dyDescent="0.35">
      <c r="A29" s="44"/>
      <c r="B29" t="s">
        <v>314</v>
      </c>
      <c r="C29" s="63">
        <f>$I$14</f>
        <v>15792.633332574345</v>
      </c>
      <c r="D29" s="64">
        <f t="shared" ref="D29:J29" si="9">C29*(1+$L$12)</f>
        <v>15887.389132569791</v>
      </c>
      <c r="E29" s="64">
        <f t="shared" si="9"/>
        <v>15982.713467365211</v>
      </c>
      <c r="F29" s="64">
        <f t="shared" si="9"/>
        <v>16078.609748169401</v>
      </c>
      <c r="G29" s="64">
        <f t="shared" si="9"/>
        <v>16175.081406658417</v>
      </c>
      <c r="H29" s="64">
        <f t="shared" si="9"/>
        <v>16272.131895098368</v>
      </c>
      <c r="I29" s="64">
        <f t="shared" si="9"/>
        <v>16369.764686468958</v>
      </c>
      <c r="J29" s="65">
        <f t="shared" si="9"/>
        <v>16467.983274587772</v>
      </c>
      <c r="K29" s="31">
        <f>K27-K28</f>
        <v>16813.909480299641</v>
      </c>
      <c r="L29" s="31">
        <f t="shared" ref="L29:AT29" si="10">L27-L28</f>
        <v>17162.676190291015</v>
      </c>
      <c r="M29" s="31">
        <f t="shared" si="10"/>
        <v>17514.306785725064</v>
      </c>
      <c r="N29" s="31">
        <f t="shared" si="10"/>
        <v>17868.824826080756</v>
      </c>
      <c r="O29" s="31">
        <f t="shared" si="10"/>
        <v>18226.254050450916</v>
      </c>
      <c r="P29" s="31">
        <f t="shared" si="10"/>
        <v>18586.618378849475</v>
      </c>
      <c r="Q29" s="31">
        <f t="shared" si="10"/>
        <v>18949.941913527909</v>
      </c>
      <c r="R29" s="31">
        <f t="shared" si="10"/>
        <v>19316.248940300975</v>
      </c>
      <c r="S29" s="31">
        <f t="shared" si="10"/>
        <v>19685.563929881762</v>
      </c>
      <c r="T29" s="31">
        <f t="shared" si="10"/>
        <v>20057.911539226207</v>
      </c>
      <c r="U29" s="31">
        <f t="shared" si="10"/>
        <v>20433.316612887065</v>
      </c>
      <c r="V29" s="31">
        <f t="shared" si="10"/>
        <v>20811.804184377404</v>
      </c>
      <c r="W29" s="31">
        <f t="shared" si="10"/>
        <v>21193.399477543739</v>
      </c>
      <c r="X29" s="31">
        <f t="shared" si="10"/>
        <v>21578.127907948819</v>
      </c>
      <c r="Y29" s="31">
        <f t="shared" si="10"/>
        <v>21966.01508426416</v>
      </c>
      <c r="Z29" s="31">
        <f t="shared" si="10"/>
        <v>22357.086809672383</v>
      </c>
      <c r="AA29" s="31">
        <f t="shared" si="10"/>
        <v>22557.62571486253</v>
      </c>
      <c r="AB29" s="31">
        <f t="shared" si="10"/>
        <v>22759.076444282044</v>
      </c>
      <c r="AC29" s="31">
        <f t="shared" si="10"/>
        <v>22961.444468876289</v>
      </c>
      <c r="AD29" s="31">
        <f t="shared" si="10"/>
        <v>23164.735292416324</v>
      </c>
      <c r="AE29" s="31">
        <f t="shared" si="10"/>
        <v>23368.954451695819</v>
      </c>
      <c r="AF29" s="31">
        <f t="shared" si="10"/>
        <v>23574.107516729211</v>
      </c>
      <c r="AG29" s="31">
        <f t="shared" si="10"/>
        <v>23780.200090951024</v>
      </c>
      <c r="AH29" s="31">
        <f t="shared" si="10"/>
        <v>23987.237811416395</v>
      </c>
      <c r="AI29" s="31">
        <f t="shared" si="10"/>
        <v>24195.226349002776</v>
      </c>
      <c r="AJ29" s="31">
        <f t="shared" si="10"/>
        <v>24404.171408612896</v>
      </c>
      <c r="AK29" s="31">
        <f t="shared" si="10"/>
        <v>24614.078729378896</v>
      </c>
      <c r="AL29" s="31">
        <f t="shared" si="10"/>
        <v>24824.954084867717</v>
      </c>
      <c r="AM29" s="31">
        <f t="shared" si="10"/>
        <v>25036.803283287685</v>
      </c>
      <c r="AN29" s="31">
        <f t="shared" si="10"/>
        <v>25249.632167696396</v>
      </c>
      <c r="AO29" s="31">
        <f t="shared" si="10"/>
        <v>25463.446616209781</v>
      </c>
      <c r="AP29" s="31">
        <f t="shared" si="10"/>
        <v>25678.252542212471</v>
      </c>
      <c r="AQ29" s="31">
        <f t="shared" si="10"/>
        <v>25894.055894569392</v>
      </c>
      <c r="AR29" s="31">
        <f t="shared" si="10"/>
        <v>26110.862657838679</v>
      </c>
      <c r="AS29" s="31">
        <f t="shared" si="10"/>
        <v>26328.678852485798</v>
      </c>
      <c r="AT29" s="31">
        <f t="shared" si="10"/>
        <v>26547.510535099027</v>
      </c>
    </row>
    <row r="31" spans="1:49" x14ac:dyDescent="0.35">
      <c r="A31" s="80">
        <v>42118</v>
      </c>
      <c r="E31" s="90">
        <f>E33/E32</f>
        <v>0.34126288111540537</v>
      </c>
      <c r="F31" s="90">
        <f t="shared" ref="F31:L31" si="11">F33/F32</f>
        <v>0.33833478725908916</v>
      </c>
      <c r="G31" s="90">
        <f t="shared" si="11"/>
        <v>0.33605134068751547</v>
      </c>
      <c r="H31" s="90">
        <f t="shared" si="11"/>
        <v>0.33435571298652284</v>
      </c>
      <c r="I31" s="90">
        <f t="shared" si="11"/>
        <v>0.34586773672815363</v>
      </c>
      <c r="J31" s="90">
        <f t="shared" si="11"/>
        <v>0.35782957681515737</v>
      </c>
      <c r="K31" s="90">
        <f t="shared" si="11"/>
        <v>0.37026022594145236</v>
      </c>
      <c r="L31" s="90">
        <f t="shared" si="11"/>
        <v>0.38317951182225574</v>
      </c>
    </row>
    <row r="32" spans="1:49" x14ac:dyDescent="0.35">
      <c r="A32" t="s">
        <v>317</v>
      </c>
      <c r="E32">
        <f>INDEX($D$27:$AT$27,0,MATCH(E34,$D$23:$AT$23,0))</f>
        <v>20513.796490678236</v>
      </c>
      <c r="F32">
        <f t="shared" ref="F32:L32" si="12">INDEX($D$27:$AT$27,0,MATCH(F34,$D$23:$AT$23,0))</f>
        <v>22043.664387745415</v>
      </c>
      <c r="G32">
        <f t="shared" si="12"/>
        <v>23647.521620300347</v>
      </c>
      <c r="H32">
        <f t="shared" si="12"/>
        <v>25328.45081560301</v>
      </c>
      <c r="I32">
        <f t="shared" si="12"/>
        <v>26097.477456143792</v>
      </c>
      <c r="J32">
        <f t="shared" si="12"/>
        <v>26889.853411578209</v>
      </c>
      <c r="K32">
        <f t="shared" si="12"/>
        <v>27706.28761769244</v>
      </c>
      <c r="L32">
        <f t="shared" si="12"/>
        <v>28547.510535099027</v>
      </c>
      <c r="N32" t="s">
        <v>323</v>
      </c>
    </row>
    <row r="33" spans="1:15" ht="16" thickBot="1" x14ac:dyDescent="0.4">
      <c r="B33" t="s">
        <v>89</v>
      </c>
      <c r="C33" t="s">
        <v>71</v>
      </c>
      <c r="E33">
        <f>SUM(E37:E38)</f>
        <v>7000.5972930239468</v>
      </c>
      <c r="F33">
        <f t="shared" ref="F33:L33" si="13">SUM(F37:F38)</f>
        <v>7458.1385010386057</v>
      </c>
      <c r="G33">
        <f t="shared" si="13"/>
        <v>7946.7813444389403</v>
      </c>
      <c r="H33">
        <f t="shared" si="13"/>
        <v>8468.7122312950196</v>
      </c>
      <c r="I33">
        <f t="shared" si="13"/>
        <v>9026.2754620704654</v>
      </c>
      <c r="J33">
        <f t="shared" si="13"/>
        <v>9621.9848668866471</v>
      </c>
      <c r="K33">
        <f t="shared" si="13"/>
        <v>10258.536313325667</v>
      </c>
      <c r="L33">
        <f t="shared" si="13"/>
        <v>10938.821150579948</v>
      </c>
      <c r="N33" t="s">
        <v>324</v>
      </c>
    </row>
    <row r="34" spans="1:15" x14ac:dyDescent="0.35">
      <c r="B34" s="35"/>
      <c r="C34" s="35">
        <v>2007</v>
      </c>
      <c r="D34" s="35">
        <v>2010</v>
      </c>
      <c r="E34" s="35">
        <v>2015</v>
      </c>
      <c r="F34" s="35">
        <v>2020</v>
      </c>
      <c r="G34" s="35">
        <v>2025</v>
      </c>
      <c r="H34" s="35">
        <v>2030</v>
      </c>
      <c r="I34" s="35">
        <v>2035</v>
      </c>
      <c r="J34" s="35">
        <v>2040</v>
      </c>
      <c r="K34" s="35">
        <v>2045</v>
      </c>
      <c r="L34" s="35">
        <v>2050</v>
      </c>
      <c r="M34" s="49" t="s">
        <v>310</v>
      </c>
    </row>
    <row r="35" spans="1:15" x14ac:dyDescent="0.35">
      <c r="B35" s="35" t="s">
        <v>67</v>
      </c>
      <c r="C35" s="47">
        <v>1923.829</v>
      </c>
      <c r="D35" s="35">
        <v>1950.8789652689306</v>
      </c>
      <c r="E35">
        <v>2076.8943238574548</v>
      </c>
      <c r="F35">
        <v>2299.447917763604</v>
      </c>
      <c r="G35">
        <v>2585.9832676143824</v>
      </c>
      <c r="H35">
        <v>2942.5289506641734</v>
      </c>
      <c r="I35">
        <v>3373.5068752363168</v>
      </c>
      <c r="J35">
        <v>3907.0661947557419</v>
      </c>
      <c r="K35">
        <v>4583.9441420048279</v>
      </c>
      <c r="L35">
        <v>5469.5491032581167</v>
      </c>
      <c r="M35" s="77">
        <f>L35/(SUM(L$35:L$38))</f>
        <v>0.20843652122437087</v>
      </c>
      <c r="N35" t="s">
        <v>320</v>
      </c>
      <c r="O35">
        <f>(L35+L36)/SUM(L35:L38)</f>
        <v>0.5831375157480041</v>
      </c>
    </row>
    <row r="36" spans="1:15" x14ac:dyDescent="0.35">
      <c r="B36" s="35" t="s">
        <v>68</v>
      </c>
      <c r="C36" s="47">
        <v>3750.2890000000002</v>
      </c>
      <c r="D36" s="35">
        <v>3790.6368262328642</v>
      </c>
      <c r="E36">
        <v>3988.5927231963133</v>
      </c>
      <c r="F36">
        <v>4358.4131547384168</v>
      </c>
      <c r="G36">
        <v>4859.0027002981333</v>
      </c>
      <c r="H36">
        <v>5495.7716293673348</v>
      </c>
      <c r="I36">
        <v>6266.0311282960183</v>
      </c>
      <c r="J36">
        <v>7206.8662139805019</v>
      </c>
      <c r="K36">
        <v>8364.375449363868</v>
      </c>
      <c r="L36">
        <v>9832.4683052090622</v>
      </c>
      <c r="M36" s="77">
        <f t="shared" ref="M36:M38" si="14">L36/(SUM(L$35:L$38))</f>
        <v>0.3747009945236332</v>
      </c>
      <c r="N36" t="s">
        <v>321</v>
      </c>
      <c r="O36">
        <f>L37/SUM(L35:L38)</f>
        <v>0.24531083194997727</v>
      </c>
    </row>
    <row r="37" spans="1:15" x14ac:dyDescent="0.35">
      <c r="A37" t="s">
        <v>329</v>
      </c>
      <c r="B37" s="35" t="s">
        <v>69</v>
      </c>
      <c r="C37" s="47">
        <v>3485.45</v>
      </c>
      <c r="D37" s="35">
        <v>3548.564836620506</v>
      </c>
      <c r="E37">
        <f>D37*(1.015)^5</f>
        <v>3822.8121352378394</v>
      </c>
      <c r="F37">
        <f t="shared" ref="F37:L37" si="15">E37*(1.015)^5</f>
        <v>4118.2543631467934</v>
      </c>
      <c r="G37">
        <f t="shared" si="15"/>
        <v>4436.5295493450712</v>
      </c>
      <c r="H37">
        <f t="shared" si="15"/>
        <v>4779.4023162697968</v>
      </c>
      <c r="I37">
        <f t="shared" si="15"/>
        <v>5148.7736634453795</v>
      </c>
      <c r="J37">
        <f t="shared" si="15"/>
        <v>5546.6915072508564</v>
      </c>
      <c r="K37">
        <f t="shared" si="15"/>
        <v>5975.3620352426578</v>
      </c>
      <c r="L37">
        <f t="shared" si="15"/>
        <v>6437.1619379848944</v>
      </c>
      <c r="M37" s="77">
        <f t="shared" si="14"/>
        <v>0.24531083194997727</v>
      </c>
      <c r="N37" t="s">
        <v>322</v>
      </c>
      <c r="O37">
        <f>L38/SUM(L35:L38)</f>
        <v>0.17155165230201855</v>
      </c>
    </row>
    <row r="38" spans="1:15" ht="16" thickBot="1" x14ac:dyDescent="0.4">
      <c r="A38" t="s">
        <v>328</v>
      </c>
      <c r="B38" s="35" t="s">
        <v>70</v>
      </c>
      <c r="C38" s="47">
        <v>2906.0039999999999</v>
      </c>
      <c r="D38" s="35">
        <v>2949.8118846357452</v>
      </c>
      <c r="E38">
        <f>D38*(1.015)^5</f>
        <v>3177.7851577861074</v>
      </c>
      <c r="F38">
        <f t="shared" ref="F38:L38" si="16">E38*(1.01)^5</f>
        <v>3339.8841378918128</v>
      </c>
      <c r="G38">
        <f t="shared" si="16"/>
        <v>3510.2517950938691</v>
      </c>
      <c r="H38">
        <f t="shared" si="16"/>
        <v>3689.3099150252219</v>
      </c>
      <c r="I38">
        <f t="shared" si="16"/>
        <v>3877.501798625085</v>
      </c>
      <c r="J38">
        <f t="shared" si="16"/>
        <v>4075.2933596357902</v>
      </c>
      <c r="K38">
        <f t="shared" si="16"/>
        <v>4283.1742780830091</v>
      </c>
      <c r="L38">
        <f t="shared" si="16"/>
        <v>4501.6592125950547</v>
      </c>
      <c r="M38" s="78">
        <f t="shared" si="14"/>
        <v>0.17155165230201855</v>
      </c>
    </row>
    <row r="39" spans="1:15" x14ac:dyDescent="0.35">
      <c r="A39" t="s">
        <v>327</v>
      </c>
      <c r="C39" s="79">
        <f>C35+C36</f>
        <v>5674.1180000000004</v>
      </c>
      <c r="D39" s="79">
        <f t="shared" ref="D39:L39" si="17">D35+D36</f>
        <v>5741.5157915017953</v>
      </c>
      <c r="E39" s="79">
        <f t="shared" si="17"/>
        <v>6065.487047053768</v>
      </c>
      <c r="F39" s="79">
        <f t="shared" si="17"/>
        <v>6657.8610725020208</v>
      </c>
      <c r="G39" s="79">
        <f t="shared" si="17"/>
        <v>7444.9859679125157</v>
      </c>
      <c r="H39" s="79">
        <f t="shared" si="17"/>
        <v>8438.3005800315077</v>
      </c>
      <c r="I39" s="79">
        <f t="shared" si="17"/>
        <v>9639.538003532336</v>
      </c>
      <c r="J39" s="79">
        <f t="shared" si="17"/>
        <v>11113.932408736244</v>
      </c>
      <c r="K39" s="79">
        <f t="shared" si="17"/>
        <v>12948.319591368696</v>
      </c>
      <c r="L39" s="79">
        <f t="shared" si="17"/>
        <v>15302.017408467178</v>
      </c>
    </row>
    <row r="40" spans="1:15" x14ac:dyDescent="0.35">
      <c r="B40" t="s">
        <v>63</v>
      </c>
      <c r="C40" s="31">
        <f>SUM(C35:C38)</f>
        <v>12065.572</v>
      </c>
      <c r="D40" s="31">
        <f t="shared" ref="D40:L40" si="18">SUM(D35:D38)</f>
        <v>12239.892512758046</v>
      </c>
      <c r="E40" s="31">
        <f t="shared" si="18"/>
        <v>13066.084340077716</v>
      </c>
      <c r="F40" s="31">
        <f t="shared" si="18"/>
        <v>14115.999573540628</v>
      </c>
      <c r="G40" s="31">
        <f t="shared" si="18"/>
        <v>15391.767312351456</v>
      </c>
      <c r="H40" s="31">
        <f t="shared" si="18"/>
        <v>16907.012811326524</v>
      </c>
      <c r="I40" s="31">
        <f t="shared" si="18"/>
        <v>18665.813465602801</v>
      </c>
      <c r="J40" s="31">
        <f t="shared" si="18"/>
        <v>20735.917275622891</v>
      </c>
      <c r="K40" s="31">
        <f t="shared" si="18"/>
        <v>23206.855904694363</v>
      </c>
      <c r="L40" s="31">
        <f t="shared" si="18"/>
        <v>26240.83855904713</v>
      </c>
    </row>
    <row r="41" spans="1:15" x14ac:dyDescent="0.35">
      <c r="B41" s="81" t="s">
        <v>314</v>
      </c>
      <c r="C41" s="34">
        <f>C29</f>
        <v>15792.633332574345</v>
      </c>
      <c r="D41" s="34">
        <f>F29</f>
        <v>16078.609748169401</v>
      </c>
      <c r="E41" s="34">
        <f>K29</f>
        <v>16813.909480299641</v>
      </c>
      <c r="F41" s="34">
        <f>P29</f>
        <v>18586.618378849475</v>
      </c>
      <c r="G41" s="34">
        <f>U29</f>
        <v>20433.316612887065</v>
      </c>
      <c r="H41" s="34">
        <f>Z29</f>
        <v>22357.086809672383</v>
      </c>
      <c r="I41" s="34">
        <f>AE29</f>
        <v>23368.954451695819</v>
      </c>
      <c r="J41" s="34">
        <f>AJ29</f>
        <v>24404.171408612896</v>
      </c>
      <c r="K41" s="34">
        <f>AO29</f>
        <v>25463.446616209781</v>
      </c>
      <c r="L41" s="34">
        <f>AT29</f>
        <v>26547.510535099027</v>
      </c>
    </row>
    <row r="42" spans="1:15" x14ac:dyDescent="0.35">
      <c r="B42" t="s">
        <v>90</v>
      </c>
      <c r="C42" s="34">
        <f>C$29-C40</f>
        <v>3727.0613325743452</v>
      </c>
      <c r="D42" s="34">
        <f>F$29-D40</f>
        <v>3838.7172354113554</v>
      </c>
      <c r="E42" s="34">
        <f>K$29-E40</f>
        <v>3747.8251402219248</v>
      </c>
      <c r="F42" s="34">
        <f>P$29-F40</f>
        <v>4470.6188053088463</v>
      </c>
      <c r="G42" s="34">
        <f>U$29-G40</f>
        <v>5041.5493005356093</v>
      </c>
      <c r="H42" s="34">
        <f>Z$29-H40</f>
        <v>5450.0739983458589</v>
      </c>
      <c r="I42" s="34">
        <f>AE$29-I40</f>
        <v>4703.140986093018</v>
      </c>
      <c r="J42" s="34">
        <f>AJ$29-J40</f>
        <v>3668.254132990005</v>
      </c>
      <c r="K42" s="34">
        <f>AO$29-K40</f>
        <v>2256.5907115154187</v>
      </c>
      <c r="L42" s="34">
        <f>AT$29-L40</f>
        <v>306.67197605189722</v>
      </c>
    </row>
    <row r="43" spans="1:15" x14ac:dyDescent="0.35">
      <c r="B43" t="s">
        <v>312</v>
      </c>
      <c r="C43" s="34">
        <f>D25</f>
        <v>31764.868111121457</v>
      </c>
      <c r="D43" s="34">
        <f>F25</f>
        <v>32957.869981596239</v>
      </c>
      <c r="E43" s="34">
        <f>K25</f>
        <v>35622.595551130013</v>
      </c>
      <c r="F43" s="34">
        <f>P25</f>
        <v>36704.174727980135</v>
      </c>
      <c r="G43" s="34">
        <f>U25</f>
        <v>37818.592991867488</v>
      </c>
      <c r="H43" s="34">
        <f>AA25</f>
        <v>39200.648493071734</v>
      </c>
      <c r="I43" s="34">
        <f>AE25</f>
        <v>40149.965317144291</v>
      </c>
      <c r="J43" s="34">
        <f>AJ25</f>
        <v>41369.00524858186</v>
      </c>
      <c r="K43" s="34">
        <f>AO25</f>
        <v>42625.057873372985</v>
      </c>
      <c r="L43" s="34">
        <f>AT25</f>
        <v>43919.246977075425</v>
      </c>
    </row>
    <row r="44" spans="1:15" x14ac:dyDescent="0.35">
      <c r="B44" s="41" t="s">
        <v>91</v>
      </c>
      <c r="C44" s="42">
        <f>C42/C$29</f>
        <v>0.23599999152052747</v>
      </c>
      <c r="D44" s="42">
        <f>D42/F$29</f>
        <v>0.23874683791292373</v>
      </c>
      <c r="E44" s="76">
        <f>E42/K$29</f>
        <v>0.2229002805452914</v>
      </c>
      <c r="F44" s="42">
        <f>F42/P$29</f>
        <v>0.24052889633738642</v>
      </c>
      <c r="G44" s="42">
        <f>G42/U$29</f>
        <v>0.24673181530187616</v>
      </c>
      <c r="H44" s="42">
        <f>H42/Z$29</f>
        <v>0.24377388900185262</v>
      </c>
      <c r="I44" s="42">
        <f>I42/AE$29</f>
        <v>0.20125594389832552</v>
      </c>
      <c r="J44" s="42">
        <f>J42/AJ$29</f>
        <v>0.15031258679388632</v>
      </c>
      <c r="K44" s="42">
        <f>K42/AO$29</f>
        <v>8.8620788282403801E-2</v>
      </c>
      <c r="L44" s="42">
        <f>L42/AT$29</f>
        <v>1.1551816719177479E-2</v>
      </c>
    </row>
    <row r="45" spans="1:15" x14ac:dyDescent="0.35">
      <c r="B45" t="s">
        <v>319</v>
      </c>
      <c r="C45" s="82">
        <f>D26</f>
        <v>0.5928255809102545</v>
      </c>
      <c r="D45" s="83">
        <f>F26</f>
        <v>0.5568383711262257</v>
      </c>
      <c r="E45" s="84">
        <f>K26</f>
        <v>0.57586473341714428</v>
      </c>
      <c r="F45" s="84">
        <f>P26</f>
        <v>0.60057648894476312</v>
      </c>
      <c r="G45" s="84">
        <f>U26</f>
        <v>0.62528824447238196</v>
      </c>
      <c r="H45" s="83">
        <f>Z26</f>
        <v>0.65</v>
      </c>
      <c r="I45" s="83">
        <f>AE26</f>
        <v>0.65</v>
      </c>
      <c r="J45" s="83">
        <f>AJ26</f>
        <v>0.65</v>
      </c>
      <c r="K45" s="83">
        <f>AG26</f>
        <v>0.65</v>
      </c>
      <c r="L45" s="83">
        <f>AL26</f>
        <v>0.65</v>
      </c>
    </row>
    <row r="46" spans="1:15" x14ac:dyDescent="0.35">
      <c r="A46" s="80">
        <v>42118</v>
      </c>
    </row>
    <row r="47" spans="1:15" x14ac:dyDescent="0.35">
      <c r="A47" t="s">
        <v>318</v>
      </c>
    </row>
    <row r="48" spans="1:15" ht="16" thickBot="1" x14ac:dyDescent="0.4">
      <c r="B48" t="s">
        <v>89</v>
      </c>
      <c r="C48" t="s">
        <v>71</v>
      </c>
    </row>
    <row r="49" spans="1:46" x14ac:dyDescent="0.35">
      <c r="B49" s="35"/>
      <c r="C49" s="35">
        <v>2007</v>
      </c>
      <c r="D49" s="35">
        <v>2010</v>
      </c>
      <c r="E49" s="35">
        <v>2015</v>
      </c>
      <c r="F49" s="35">
        <v>2020</v>
      </c>
      <c r="G49">
        <v>2025</v>
      </c>
      <c r="H49">
        <v>2030</v>
      </c>
      <c r="I49">
        <v>2035</v>
      </c>
      <c r="J49">
        <v>2040</v>
      </c>
      <c r="K49">
        <v>2045</v>
      </c>
      <c r="L49">
        <v>2050</v>
      </c>
      <c r="M49" s="49" t="s">
        <v>310</v>
      </c>
    </row>
    <row r="50" spans="1:46" x14ac:dyDescent="0.35">
      <c r="B50" s="35" t="s">
        <v>67</v>
      </c>
      <c r="C50" s="35">
        <v>1923.829</v>
      </c>
      <c r="D50">
        <v>1933.4466989885238</v>
      </c>
      <c r="E50">
        <v>1989.3231602891628</v>
      </c>
      <c r="F50">
        <v>2101.7527579075404</v>
      </c>
      <c r="G50">
        <v>2275.1225015461423</v>
      </c>
      <c r="H50">
        <v>2519.5190797855753</v>
      </c>
      <c r="I50">
        <v>2824.6758073981778</v>
      </c>
      <c r="J50">
        <v>3206.7640678531943</v>
      </c>
      <c r="K50">
        <v>3685.7975028834198</v>
      </c>
      <c r="L50">
        <v>4288.0474318319539</v>
      </c>
      <c r="M50" s="77">
        <f>L50/(SUM(L$50:L$53))</f>
        <v>0.19641398991517312</v>
      </c>
      <c r="N50" t="s">
        <v>320</v>
      </c>
      <c r="O50">
        <f>(L50+L51)/SUM(L50:L53)</f>
        <v>0.58448158465536793</v>
      </c>
    </row>
    <row r="51" spans="1:46" x14ac:dyDescent="0.35">
      <c r="B51" s="35" t="s">
        <v>68</v>
      </c>
      <c r="C51" s="35">
        <v>3750.2890000000002</v>
      </c>
      <c r="D51">
        <v>3770.5500392253339</v>
      </c>
      <c r="E51">
        <v>3887.2765256138446</v>
      </c>
      <c r="F51">
        <v>4117.9057893279696</v>
      </c>
      <c r="G51">
        <v>4467.4507392458172</v>
      </c>
      <c r="H51">
        <v>4952.9416563649456</v>
      </c>
      <c r="I51">
        <v>5561.8808377833711</v>
      </c>
      <c r="J51">
        <v>6324.836456747862</v>
      </c>
      <c r="K51">
        <v>7277.8461707391916</v>
      </c>
      <c r="L51">
        <v>8472.1676583300577</v>
      </c>
      <c r="M51" s="77">
        <f t="shared" ref="M51:M53" si="19">L51/(SUM(L$50:L$53))</f>
        <v>0.38806759474019481</v>
      </c>
      <c r="N51" t="s">
        <v>321</v>
      </c>
      <c r="O51">
        <f>L52/SUM(L50:L53)</f>
        <v>0.23349468593374978</v>
      </c>
    </row>
    <row r="52" spans="1:46" x14ac:dyDescent="0.35">
      <c r="A52" t="s">
        <v>326</v>
      </c>
      <c r="B52" s="35" t="s">
        <v>69</v>
      </c>
      <c r="C52" s="35">
        <v>3485.45</v>
      </c>
      <c r="D52">
        <v>3548.564836620506</v>
      </c>
      <c r="E52">
        <v>3656.3069529826475</v>
      </c>
      <c r="F52">
        <v>3768.2565662310039</v>
      </c>
      <c r="G52">
        <v>3902.0037597050077</v>
      </c>
      <c r="H52">
        <v>4065.6379671866139</v>
      </c>
      <c r="I52">
        <v>4262.4587254793842</v>
      </c>
      <c r="J52">
        <v>4496.5435480217875</v>
      </c>
      <c r="K52">
        <v>4772.8878948399133</v>
      </c>
      <c r="L52">
        <v>5097.5813321496917</v>
      </c>
      <c r="M52" s="77">
        <f t="shared" si="19"/>
        <v>0.23349468593374978</v>
      </c>
      <c r="N52" t="s">
        <v>322</v>
      </c>
      <c r="O52">
        <f>L53/SUM(L50:L53)</f>
        <v>0.1820237294108823</v>
      </c>
    </row>
    <row r="53" spans="1:46" ht="16" thickBot="1" x14ac:dyDescent="0.4">
      <c r="A53" t="s">
        <v>330</v>
      </c>
      <c r="B53" s="35" t="s">
        <v>70</v>
      </c>
      <c r="C53" s="35">
        <v>2906.0039999999999</v>
      </c>
      <c r="D53">
        <v>2949.8118846357465</v>
      </c>
      <c r="E53">
        <v>3024.2983312150227</v>
      </c>
      <c r="F53">
        <v>3101.2827018028229</v>
      </c>
      <c r="G53">
        <v>3192.2686090871971</v>
      </c>
      <c r="H53">
        <v>3302.29126692206</v>
      </c>
      <c r="I53">
        <v>3433.1047966068531</v>
      </c>
      <c r="J53">
        <v>3586.8427978742684</v>
      </c>
      <c r="K53">
        <v>3766.0760849478374</v>
      </c>
      <c r="L53">
        <v>3973.8838652475847</v>
      </c>
      <c r="M53" s="78">
        <f t="shared" si="19"/>
        <v>0.1820237294108823</v>
      </c>
    </row>
    <row r="54" spans="1:46" x14ac:dyDescent="0.35">
      <c r="A54" t="s">
        <v>325</v>
      </c>
      <c r="C54">
        <f>C50+C51</f>
        <v>5674.1180000000004</v>
      </c>
      <c r="D54">
        <f t="shared" ref="D54:L54" si="20">D50+D51</f>
        <v>5703.9967382138575</v>
      </c>
      <c r="E54">
        <f t="shared" si="20"/>
        <v>5876.5996859030074</v>
      </c>
      <c r="F54">
        <f t="shared" si="20"/>
        <v>6219.65854723551</v>
      </c>
      <c r="G54">
        <f t="shared" si="20"/>
        <v>6742.5732407919595</v>
      </c>
      <c r="H54">
        <f t="shared" si="20"/>
        <v>7472.4607361505205</v>
      </c>
      <c r="I54">
        <f t="shared" si="20"/>
        <v>8386.5566451815484</v>
      </c>
      <c r="J54">
        <f t="shared" si="20"/>
        <v>9531.6005246010573</v>
      </c>
      <c r="K54">
        <f t="shared" si="20"/>
        <v>10963.643673622611</v>
      </c>
      <c r="L54">
        <f t="shared" si="20"/>
        <v>12760.215090162012</v>
      </c>
    </row>
    <row r="55" spans="1:46" x14ac:dyDescent="0.35">
      <c r="B55" t="s">
        <v>63</v>
      </c>
      <c r="C55" s="31">
        <f>SUM(C50:C53)</f>
        <v>12065.572</v>
      </c>
      <c r="D55" s="31">
        <f t="shared" ref="D55:L55" si="21">SUM(D50:D53)</f>
        <v>12202.373459470109</v>
      </c>
      <c r="E55" s="31">
        <f t="shared" si="21"/>
        <v>12557.204970100678</v>
      </c>
      <c r="F55" s="31">
        <f t="shared" si="21"/>
        <v>13089.197815269337</v>
      </c>
      <c r="G55" s="31">
        <f t="shared" si="21"/>
        <v>13836.845609584165</v>
      </c>
      <c r="H55" s="31">
        <f t="shared" si="21"/>
        <v>14840.389970259195</v>
      </c>
      <c r="I55" s="31">
        <f t="shared" si="21"/>
        <v>16082.120167267785</v>
      </c>
      <c r="J55" s="31">
        <f t="shared" si="21"/>
        <v>17614.986870497112</v>
      </c>
      <c r="K55" s="31">
        <f t="shared" si="21"/>
        <v>19502.607653410363</v>
      </c>
      <c r="L55" s="31">
        <f t="shared" si="21"/>
        <v>21831.680287559288</v>
      </c>
    </row>
    <row r="57" spans="1:46" x14ac:dyDescent="0.35">
      <c r="B57" t="s">
        <v>90</v>
      </c>
      <c r="C57" s="34">
        <f>C$29-C55</f>
        <v>3727.0613325743452</v>
      </c>
      <c r="D57" s="34">
        <f>F$29-D55</f>
        <v>3876.2362886992923</v>
      </c>
      <c r="E57" s="34">
        <f>K$29-E55</f>
        <v>4256.7045101989625</v>
      </c>
      <c r="F57" s="34">
        <f>P$29-F55</f>
        <v>5497.4205635801372</v>
      </c>
      <c r="G57" s="34">
        <f>U$29-G55</f>
        <v>6596.4710033029005</v>
      </c>
      <c r="H57" s="34">
        <f>Z$29-H55</f>
        <v>7516.6968394131873</v>
      </c>
      <c r="I57" s="34">
        <f>AE$29-I55</f>
        <v>7286.8342844280342</v>
      </c>
      <c r="J57" s="34">
        <f>AJ$29-J55</f>
        <v>6789.1845381157837</v>
      </c>
      <c r="K57" s="34">
        <f>AO$29-K55</f>
        <v>5960.8389627994184</v>
      </c>
      <c r="L57" s="34">
        <f>AT$29-L55</f>
        <v>4715.8302475397395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</row>
    <row r="59" spans="1:46" x14ac:dyDescent="0.35">
      <c r="B59" s="41" t="s">
        <v>91</v>
      </c>
      <c r="C59" s="42">
        <f>C57/C$29</f>
        <v>0.23599999152052747</v>
      </c>
      <c r="D59" s="42">
        <f>D57/F$29</f>
        <v>0.24108031411985814</v>
      </c>
      <c r="E59" s="76">
        <f>E57/K$29</f>
        <v>0.25316566115610512</v>
      </c>
      <c r="F59" s="42">
        <f>F57/P$29</f>
        <v>0.29577303689819617</v>
      </c>
      <c r="G59" s="42">
        <f>G57/U$29</f>
        <v>0.32282918765828644</v>
      </c>
      <c r="H59" s="42">
        <f>H57/Z$29</f>
        <v>0.33621092512648948</v>
      </c>
      <c r="I59" s="42">
        <f>I57/AE$29</f>
        <v>0.31181687223063798</v>
      </c>
      <c r="J59" s="42">
        <f>J57/AJ$29</f>
        <v>0.27819770745093586</v>
      </c>
      <c r="K59" s="42">
        <f>K57/AO$29</f>
        <v>0.23409395643262237</v>
      </c>
      <c r="L59" s="42">
        <f>L57/AT$29</f>
        <v>0.17763738115123226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</row>
  </sheetData>
  <mergeCells count="1">
    <mergeCell ref="A1:C1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34"/>
  <sheetViews>
    <sheetView topLeftCell="A52" workbookViewId="0">
      <selection activeCell="E27" sqref="E27"/>
    </sheetView>
  </sheetViews>
  <sheetFormatPr defaultColWidth="11" defaultRowHeight="15.5" x14ac:dyDescent="0.35"/>
  <cols>
    <col min="12" max="12" width="20.58203125" customWidth="1"/>
  </cols>
  <sheetData>
    <row r="2" spans="2:15" x14ac:dyDescent="0.35">
      <c r="B2" t="s">
        <v>94</v>
      </c>
      <c r="F2" t="s">
        <v>83</v>
      </c>
    </row>
    <row r="4" spans="2:15" x14ac:dyDescent="0.35">
      <c r="C4" t="s">
        <v>66</v>
      </c>
      <c r="G4" t="s">
        <v>67</v>
      </c>
      <c r="H4" t="s">
        <v>68</v>
      </c>
      <c r="I4" t="s">
        <v>69</v>
      </c>
      <c r="J4" t="s">
        <v>70</v>
      </c>
    </row>
    <row r="5" spans="2:15" x14ac:dyDescent="0.35">
      <c r="B5" t="s">
        <v>67</v>
      </c>
      <c r="C5" t="s">
        <v>74</v>
      </c>
      <c r="F5" t="s">
        <v>95</v>
      </c>
      <c r="G5" t="s">
        <v>96</v>
      </c>
      <c r="H5" t="s">
        <v>97</v>
      </c>
      <c r="I5" t="s">
        <v>98</v>
      </c>
      <c r="J5" t="s">
        <v>99</v>
      </c>
    </row>
    <row r="6" spans="2:15" x14ac:dyDescent="0.35">
      <c r="B6" t="s">
        <v>68</v>
      </c>
      <c r="C6" t="s">
        <v>76</v>
      </c>
      <c r="F6" t="s">
        <v>100</v>
      </c>
      <c r="G6" t="s">
        <v>101</v>
      </c>
      <c r="H6" t="s">
        <v>102</v>
      </c>
      <c r="I6" t="s">
        <v>103</v>
      </c>
      <c r="J6" t="s">
        <v>104</v>
      </c>
    </row>
    <row r="7" spans="2:15" x14ac:dyDescent="0.35">
      <c r="B7" t="s">
        <v>69</v>
      </c>
      <c r="C7" t="s">
        <v>78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</row>
    <row r="8" spans="2:15" x14ac:dyDescent="0.35">
      <c r="B8" t="s">
        <v>70</v>
      </c>
      <c r="C8" t="s">
        <v>80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</row>
    <row r="9" spans="2:15" x14ac:dyDescent="0.35">
      <c r="F9" t="s">
        <v>115</v>
      </c>
      <c r="G9" t="s">
        <v>116</v>
      </c>
      <c r="H9" t="s">
        <v>117</v>
      </c>
      <c r="I9" t="s">
        <v>118</v>
      </c>
      <c r="J9" t="s">
        <v>119</v>
      </c>
      <c r="L9" s="7" t="s">
        <v>31</v>
      </c>
      <c r="M9" s="8">
        <v>31544.169475634135</v>
      </c>
    </row>
    <row r="10" spans="2:15" x14ac:dyDescent="0.35">
      <c r="F10" t="s">
        <v>120</v>
      </c>
      <c r="G10" t="s">
        <v>121</v>
      </c>
      <c r="H10" t="s">
        <v>122</v>
      </c>
      <c r="I10" t="s">
        <v>123</v>
      </c>
      <c r="J10" t="s">
        <v>124</v>
      </c>
      <c r="L10" s="7" t="s">
        <v>32</v>
      </c>
      <c r="M10" s="8">
        <v>18808.476851495099</v>
      </c>
    </row>
    <row r="11" spans="2:15" x14ac:dyDescent="0.35"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L11" s="12" t="s">
        <v>33</v>
      </c>
      <c r="M11" s="13">
        <v>14437.740355897236</v>
      </c>
      <c r="O11" s="46">
        <f>M12+M15+M14</f>
        <v>12004.504732354811</v>
      </c>
    </row>
    <row r="12" spans="2:15" x14ac:dyDescent="0.35">
      <c r="F12" t="s">
        <v>130</v>
      </c>
      <c r="G12" t="s">
        <v>131</v>
      </c>
      <c r="H12" t="s">
        <v>132</v>
      </c>
      <c r="I12" t="s">
        <v>133</v>
      </c>
      <c r="J12" t="s">
        <v>134</v>
      </c>
      <c r="L12" s="12" t="s">
        <v>34</v>
      </c>
      <c r="M12" s="13">
        <v>9933.8134228161398</v>
      </c>
      <c r="O12" s="46">
        <f>O11+M13</f>
        <v>14437.740355897276</v>
      </c>
    </row>
    <row r="13" spans="2:15" x14ac:dyDescent="0.35">
      <c r="F13" t="s">
        <v>135</v>
      </c>
      <c r="G13" t="s">
        <v>136</v>
      </c>
      <c r="H13" t="s">
        <v>137</v>
      </c>
      <c r="I13" t="s">
        <v>138</v>
      </c>
      <c r="J13" t="s">
        <v>139</v>
      </c>
      <c r="L13" s="12" t="s">
        <v>35</v>
      </c>
      <c r="M13" s="13">
        <v>2433.2356235424659</v>
      </c>
    </row>
    <row r="14" spans="2:15" x14ac:dyDescent="0.35">
      <c r="F14" t="s">
        <v>140</v>
      </c>
      <c r="G14" t="s">
        <v>141</v>
      </c>
      <c r="H14" t="s">
        <v>142</v>
      </c>
      <c r="I14" t="s">
        <v>143</v>
      </c>
      <c r="J14" t="s">
        <v>144</v>
      </c>
      <c r="L14" s="12" t="s">
        <v>36</v>
      </c>
      <c r="M14" s="13">
        <v>838.05878871336745</v>
      </c>
    </row>
    <row r="15" spans="2:15" x14ac:dyDescent="0.35">
      <c r="F15" t="s">
        <v>145</v>
      </c>
      <c r="G15" t="s">
        <v>146</v>
      </c>
      <c r="H15" t="s">
        <v>147</v>
      </c>
      <c r="I15" t="s">
        <v>148</v>
      </c>
      <c r="J15" t="s">
        <v>149</v>
      </c>
      <c r="L15" s="12" t="s">
        <v>37</v>
      </c>
      <c r="M15" s="13">
        <v>1232.6325208253047</v>
      </c>
    </row>
    <row r="16" spans="2:15" x14ac:dyDescent="0.35">
      <c r="F16" t="s">
        <v>150</v>
      </c>
      <c r="G16" t="s">
        <v>151</v>
      </c>
      <c r="H16" t="s">
        <v>152</v>
      </c>
      <c r="I16" t="s">
        <v>153</v>
      </c>
      <c r="J16" t="s">
        <v>154</v>
      </c>
      <c r="L16" s="12" t="s">
        <v>38</v>
      </c>
      <c r="M16" s="13">
        <v>4370.7364955978273</v>
      </c>
    </row>
    <row r="17" spans="6:13" x14ac:dyDescent="0.35">
      <c r="F17" t="s">
        <v>155</v>
      </c>
      <c r="G17" t="s">
        <v>156</v>
      </c>
      <c r="H17" t="s">
        <v>157</v>
      </c>
      <c r="I17" t="s">
        <v>158</v>
      </c>
      <c r="J17" t="s">
        <v>159</v>
      </c>
      <c r="L17" s="12" t="s">
        <v>39</v>
      </c>
      <c r="M17" s="13">
        <v>12735.692624139174</v>
      </c>
    </row>
    <row r="18" spans="6:13" x14ac:dyDescent="0.35">
      <c r="F18" t="s">
        <v>160</v>
      </c>
      <c r="G18" t="s">
        <v>161</v>
      </c>
      <c r="H18" t="s">
        <v>162</v>
      </c>
      <c r="I18" t="s">
        <v>163</v>
      </c>
      <c r="J18" t="s">
        <v>164</v>
      </c>
      <c r="L18" s="12" t="s">
        <v>40</v>
      </c>
      <c r="M18" s="13">
        <v>1202.0746746159048</v>
      </c>
    </row>
    <row r="19" spans="6:13" x14ac:dyDescent="0.35">
      <c r="F19" t="s">
        <v>165</v>
      </c>
      <c r="G19" t="s">
        <v>166</v>
      </c>
      <c r="H19" t="s">
        <v>167</v>
      </c>
      <c r="I19" t="s">
        <v>168</v>
      </c>
      <c r="J19" t="s">
        <v>169</v>
      </c>
      <c r="L19" s="12" t="s">
        <v>41</v>
      </c>
      <c r="M19" s="13">
        <v>11533.617949523308</v>
      </c>
    </row>
    <row r="20" spans="6:13" x14ac:dyDescent="0.35">
      <c r="F20" t="s">
        <v>170</v>
      </c>
      <c r="G20" t="s">
        <v>171</v>
      </c>
      <c r="H20" t="s">
        <v>172</v>
      </c>
      <c r="I20" t="s">
        <v>141</v>
      </c>
      <c r="J20" t="s">
        <v>173</v>
      </c>
      <c r="L20" s="7" t="s">
        <v>42</v>
      </c>
      <c r="M20" s="13"/>
    </row>
    <row r="21" spans="6:13" x14ac:dyDescent="0.35">
      <c r="F21" t="s">
        <v>174</v>
      </c>
      <c r="G21" t="s">
        <v>175</v>
      </c>
      <c r="H21" t="s">
        <v>176</v>
      </c>
      <c r="I21" t="s">
        <v>177</v>
      </c>
      <c r="J21" t="s">
        <v>178</v>
      </c>
      <c r="L21" s="12" t="s">
        <v>43</v>
      </c>
      <c r="M21" s="17">
        <v>23.2</v>
      </c>
    </row>
    <row r="22" spans="6:13" x14ac:dyDescent="0.35">
      <c r="F22" t="s">
        <v>179</v>
      </c>
      <c r="G22" t="s">
        <v>180</v>
      </c>
      <c r="H22" t="s">
        <v>181</v>
      </c>
      <c r="I22" t="s">
        <v>182</v>
      </c>
      <c r="J22" t="s">
        <v>183</v>
      </c>
      <c r="L22" s="12" t="s">
        <v>44</v>
      </c>
      <c r="M22" s="17">
        <v>45.8</v>
      </c>
    </row>
    <row r="23" spans="6:13" x14ac:dyDescent="0.35">
      <c r="F23" t="s">
        <v>184</v>
      </c>
      <c r="G23" t="s">
        <v>185</v>
      </c>
      <c r="H23" t="s">
        <v>186</v>
      </c>
      <c r="I23" t="s">
        <v>187</v>
      </c>
      <c r="J23" t="s">
        <v>188</v>
      </c>
      <c r="L23" s="12" t="s">
        <v>45</v>
      </c>
      <c r="M23" s="17">
        <v>59.6</v>
      </c>
    </row>
    <row r="24" spans="6:13" x14ac:dyDescent="0.35">
      <c r="F24" t="s">
        <v>189</v>
      </c>
      <c r="G24" t="s">
        <v>190</v>
      </c>
      <c r="H24" t="s">
        <v>191</v>
      </c>
      <c r="I24" t="s">
        <v>192</v>
      </c>
      <c r="J24" t="s">
        <v>193</v>
      </c>
    </row>
    <row r="25" spans="6:13" x14ac:dyDescent="0.35">
      <c r="F25" t="s">
        <v>194</v>
      </c>
      <c r="G25" t="s">
        <v>195</v>
      </c>
      <c r="H25" t="s">
        <v>196</v>
      </c>
      <c r="I25" t="s">
        <v>197</v>
      </c>
      <c r="J25" t="s">
        <v>153</v>
      </c>
    </row>
    <row r="26" spans="6:13" x14ac:dyDescent="0.35">
      <c r="F26" t="s">
        <v>198</v>
      </c>
      <c r="G26" t="s">
        <v>199</v>
      </c>
      <c r="H26" t="s">
        <v>200</v>
      </c>
      <c r="I26" t="s">
        <v>201</v>
      </c>
      <c r="J26" t="s">
        <v>202</v>
      </c>
    </row>
    <row r="27" spans="6:13" x14ac:dyDescent="0.35">
      <c r="F27" t="s">
        <v>203</v>
      </c>
      <c r="G27" t="s">
        <v>204</v>
      </c>
      <c r="H27" t="s">
        <v>205</v>
      </c>
      <c r="I27" t="s">
        <v>206</v>
      </c>
      <c r="J27" t="s">
        <v>207</v>
      </c>
    </row>
    <row r="28" spans="6:13" x14ac:dyDescent="0.35">
      <c r="F28" t="s">
        <v>208</v>
      </c>
      <c r="G28" t="s">
        <v>209</v>
      </c>
      <c r="H28" t="s">
        <v>210</v>
      </c>
      <c r="I28" t="s">
        <v>211</v>
      </c>
      <c r="J28" t="s">
        <v>212</v>
      </c>
    </row>
    <row r="29" spans="6:13" x14ac:dyDescent="0.35">
      <c r="F29" t="s">
        <v>213</v>
      </c>
      <c r="G29" t="s">
        <v>214</v>
      </c>
      <c r="H29" t="s">
        <v>215</v>
      </c>
      <c r="I29" t="s">
        <v>216</v>
      </c>
      <c r="J29" t="s">
        <v>217</v>
      </c>
    </row>
    <row r="30" spans="6:13" x14ac:dyDescent="0.35">
      <c r="F30" t="s">
        <v>218</v>
      </c>
      <c r="G30" t="s">
        <v>219</v>
      </c>
      <c r="H30" t="s">
        <v>220</v>
      </c>
      <c r="I30" t="s">
        <v>221</v>
      </c>
      <c r="J30" t="s">
        <v>222</v>
      </c>
    </row>
    <row r="31" spans="6:13" x14ac:dyDescent="0.35">
      <c r="F31" t="s">
        <v>223</v>
      </c>
      <c r="G31" t="s">
        <v>224</v>
      </c>
      <c r="H31" t="s">
        <v>225</v>
      </c>
      <c r="I31" t="s">
        <v>226</v>
      </c>
      <c r="J31" t="s">
        <v>227</v>
      </c>
    </row>
    <row r="32" spans="6:13" x14ac:dyDescent="0.35">
      <c r="F32" t="s">
        <v>228</v>
      </c>
      <c r="G32" t="s">
        <v>229</v>
      </c>
      <c r="H32" t="s">
        <v>230</v>
      </c>
      <c r="I32" t="s">
        <v>231</v>
      </c>
      <c r="J32" t="s">
        <v>232</v>
      </c>
    </row>
    <row r="33" spans="6:10" x14ac:dyDescent="0.35">
      <c r="F33" t="s">
        <v>233</v>
      </c>
      <c r="G33" t="s">
        <v>234</v>
      </c>
      <c r="H33" t="s">
        <v>235</v>
      </c>
      <c r="I33" t="s">
        <v>236</v>
      </c>
      <c r="J33" t="s">
        <v>237</v>
      </c>
    </row>
    <row r="34" spans="6:10" x14ac:dyDescent="0.35">
      <c r="F34" t="s">
        <v>238</v>
      </c>
      <c r="G34" t="s">
        <v>239</v>
      </c>
      <c r="H34" t="s">
        <v>240</v>
      </c>
      <c r="I34" t="s">
        <v>241</v>
      </c>
      <c r="J34" t="s">
        <v>242</v>
      </c>
    </row>
    <row r="35" spans="6:10" x14ac:dyDescent="0.35">
      <c r="F35" t="s">
        <v>243</v>
      </c>
      <c r="G35" t="s">
        <v>244</v>
      </c>
      <c r="H35" t="s">
        <v>245</v>
      </c>
      <c r="I35" t="s">
        <v>246</v>
      </c>
      <c r="J35" t="s">
        <v>247</v>
      </c>
    </row>
    <row r="36" spans="6:10" x14ac:dyDescent="0.35">
      <c r="F36" t="s">
        <v>248</v>
      </c>
      <c r="G36" t="s">
        <v>249</v>
      </c>
      <c r="H36" t="s">
        <v>250</v>
      </c>
      <c r="I36" t="s">
        <v>251</v>
      </c>
      <c r="J36" t="s">
        <v>252</v>
      </c>
    </row>
    <row r="37" spans="6:10" x14ac:dyDescent="0.35">
      <c r="F37" t="s">
        <v>253</v>
      </c>
      <c r="G37" t="s">
        <v>254</v>
      </c>
      <c r="H37" t="s">
        <v>255</v>
      </c>
      <c r="I37" t="s">
        <v>256</v>
      </c>
      <c r="J37" t="s">
        <v>257</v>
      </c>
    </row>
    <row r="38" spans="6:10" x14ac:dyDescent="0.35">
      <c r="F38" t="s">
        <v>258</v>
      </c>
      <c r="G38" t="s">
        <v>259</v>
      </c>
      <c r="H38" t="s">
        <v>260</v>
      </c>
      <c r="I38" t="s">
        <v>261</v>
      </c>
      <c r="J38" t="s">
        <v>262</v>
      </c>
    </row>
    <row r="39" spans="6:10" x14ac:dyDescent="0.35">
      <c r="F39" t="s">
        <v>263</v>
      </c>
      <c r="G39" t="s">
        <v>264</v>
      </c>
      <c r="H39" t="s">
        <v>265</v>
      </c>
      <c r="I39" t="s">
        <v>266</v>
      </c>
      <c r="J39" t="s">
        <v>267</v>
      </c>
    </row>
    <row r="40" spans="6:10" x14ac:dyDescent="0.35">
      <c r="F40" t="s">
        <v>268</v>
      </c>
      <c r="G40" t="s">
        <v>269</v>
      </c>
      <c r="H40" t="s">
        <v>270</v>
      </c>
      <c r="I40" t="s">
        <v>271</v>
      </c>
      <c r="J40" t="s">
        <v>272</v>
      </c>
    </row>
    <row r="41" spans="6:10" x14ac:dyDescent="0.35">
      <c r="F41" t="s">
        <v>273</v>
      </c>
      <c r="G41" t="s">
        <v>274</v>
      </c>
      <c r="H41" t="s">
        <v>275</v>
      </c>
      <c r="I41" t="s">
        <v>276</v>
      </c>
      <c r="J41" t="s">
        <v>277</v>
      </c>
    </row>
    <row r="42" spans="6:10" x14ac:dyDescent="0.35">
      <c r="F42" t="s">
        <v>278</v>
      </c>
      <c r="G42" t="s">
        <v>279</v>
      </c>
      <c r="H42" t="s">
        <v>280</v>
      </c>
      <c r="I42" t="s">
        <v>281</v>
      </c>
      <c r="J42" t="s">
        <v>282</v>
      </c>
    </row>
    <row r="43" spans="6:10" x14ac:dyDescent="0.35">
      <c r="F43" t="s">
        <v>283</v>
      </c>
      <c r="G43" t="s">
        <v>284</v>
      </c>
      <c r="H43" t="s">
        <v>285</v>
      </c>
      <c r="I43" t="s">
        <v>286</v>
      </c>
      <c r="J43" t="s">
        <v>287</v>
      </c>
    </row>
    <row r="44" spans="6:10" x14ac:dyDescent="0.35">
      <c r="F44" t="s">
        <v>288</v>
      </c>
      <c r="G44" t="s">
        <v>289</v>
      </c>
      <c r="H44" t="s">
        <v>290</v>
      </c>
      <c r="I44" t="s">
        <v>291</v>
      </c>
      <c r="J44" t="s">
        <v>292</v>
      </c>
    </row>
    <row r="45" spans="6:10" x14ac:dyDescent="0.35">
      <c r="F45" t="s">
        <v>293</v>
      </c>
      <c r="G45" t="s">
        <v>294</v>
      </c>
      <c r="H45" t="s">
        <v>295</v>
      </c>
      <c r="I45" t="s">
        <v>296</v>
      </c>
      <c r="J45" t="s">
        <v>297</v>
      </c>
    </row>
    <row r="46" spans="6:10" x14ac:dyDescent="0.35">
      <c r="F46" t="s">
        <v>298</v>
      </c>
      <c r="G46" t="s">
        <v>299</v>
      </c>
      <c r="H46" t="s">
        <v>300</v>
      </c>
      <c r="I46" t="s">
        <v>301</v>
      </c>
      <c r="J46" t="s">
        <v>302</v>
      </c>
    </row>
    <row r="47" spans="6:10" x14ac:dyDescent="0.35">
      <c r="F47" t="s">
        <v>303</v>
      </c>
      <c r="G47" t="s">
        <v>304</v>
      </c>
      <c r="H47" t="s">
        <v>305</v>
      </c>
      <c r="I47" t="s">
        <v>306</v>
      </c>
      <c r="J47" t="s">
        <v>307</v>
      </c>
    </row>
    <row r="49" spans="1:46" x14ac:dyDescent="0.35">
      <c r="F49" t="s">
        <v>63</v>
      </c>
      <c r="G49">
        <v>0</v>
      </c>
      <c r="H49">
        <f t="shared" ref="H49:J49" si="0">SUM(H5:H47)</f>
        <v>0</v>
      </c>
      <c r="I49">
        <f t="shared" si="0"/>
        <v>0</v>
      </c>
      <c r="J49">
        <f t="shared" si="0"/>
        <v>0</v>
      </c>
    </row>
    <row r="52" spans="1:46" x14ac:dyDescent="0.35">
      <c r="A52" t="s">
        <v>311</v>
      </c>
    </row>
    <row r="53" spans="1:46" x14ac:dyDescent="0.35">
      <c r="A53" t="s">
        <v>67</v>
      </c>
      <c r="C53">
        <v>2007</v>
      </c>
      <c r="D53">
        <v>2008</v>
      </c>
      <c r="E53">
        <v>2009</v>
      </c>
      <c r="F53">
        <v>2010</v>
      </c>
      <c r="G53">
        <v>2011</v>
      </c>
      <c r="H53">
        <v>2012</v>
      </c>
      <c r="I53">
        <v>2013</v>
      </c>
      <c r="J53">
        <v>2014</v>
      </c>
      <c r="K53">
        <v>2015</v>
      </c>
      <c r="L53">
        <v>2016</v>
      </c>
      <c r="M53">
        <v>2017</v>
      </c>
      <c r="N53">
        <v>2018</v>
      </c>
      <c r="O53">
        <v>2019</v>
      </c>
      <c r="P53">
        <v>2020</v>
      </c>
      <c r="Q53">
        <v>2021</v>
      </c>
      <c r="R53">
        <v>2022</v>
      </c>
      <c r="S53">
        <v>2023</v>
      </c>
      <c r="T53">
        <v>2024</v>
      </c>
      <c r="U53">
        <v>2025</v>
      </c>
      <c r="V53">
        <v>2026</v>
      </c>
      <c r="W53">
        <v>2027</v>
      </c>
      <c r="X53">
        <v>2028</v>
      </c>
      <c r="Y53">
        <v>2029</v>
      </c>
      <c r="Z53">
        <v>2030</v>
      </c>
      <c r="AA53">
        <v>2031</v>
      </c>
      <c r="AB53">
        <v>2032</v>
      </c>
      <c r="AC53">
        <v>2033</v>
      </c>
      <c r="AD53">
        <v>2034</v>
      </c>
      <c r="AE53">
        <v>2035</v>
      </c>
      <c r="AF53">
        <v>2036</v>
      </c>
      <c r="AG53">
        <v>2037</v>
      </c>
      <c r="AH53">
        <v>2038</v>
      </c>
      <c r="AI53">
        <v>2039</v>
      </c>
      <c r="AJ53">
        <v>2040</v>
      </c>
      <c r="AK53">
        <v>2041</v>
      </c>
      <c r="AL53">
        <v>2042</v>
      </c>
      <c r="AM53">
        <v>2043</v>
      </c>
      <c r="AN53">
        <v>2044</v>
      </c>
      <c r="AO53">
        <v>2045</v>
      </c>
      <c r="AP53">
        <v>2046</v>
      </c>
      <c r="AQ53">
        <v>2047</v>
      </c>
      <c r="AR53">
        <v>2048</v>
      </c>
      <c r="AS53">
        <v>2049</v>
      </c>
      <c r="AT53">
        <v>2050</v>
      </c>
    </row>
    <row r="54" spans="1:46" x14ac:dyDescent="0.35">
      <c r="B54" t="s">
        <v>95</v>
      </c>
      <c r="C54">
        <v>200.9</v>
      </c>
      <c r="D54">
        <v>184.5</v>
      </c>
      <c r="E54">
        <v>170.5</v>
      </c>
      <c r="F54">
        <v>158.19999999999999</v>
      </c>
      <c r="G54">
        <v>148.5</v>
      </c>
      <c r="H54">
        <v>139.69999999999999</v>
      </c>
      <c r="I54">
        <v>131.6</v>
      </c>
      <c r="J54">
        <v>124.4</v>
      </c>
      <c r="K54">
        <v>117.7</v>
      </c>
      <c r="L54">
        <v>112.3</v>
      </c>
      <c r="M54">
        <v>107.1</v>
      </c>
      <c r="N54">
        <v>109.5</v>
      </c>
      <c r="O54">
        <v>112.1</v>
      </c>
      <c r="P54">
        <v>115</v>
      </c>
      <c r="Q54">
        <v>118.2</v>
      </c>
      <c r="R54">
        <v>121.7</v>
      </c>
      <c r="S54">
        <v>125.5</v>
      </c>
      <c r="T54">
        <v>129.5</v>
      </c>
      <c r="U54">
        <v>134.19999999999999</v>
      </c>
      <c r="V54">
        <v>138.5</v>
      </c>
      <c r="W54">
        <v>143.4</v>
      </c>
      <c r="X54">
        <v>148.6</v>
      </c>
      <c r="Y54">
        <v>154.19999999999999</v>
      </c>
      <c r="Z54">
        <v>160.4</v>
      </c>
      <c r="AA54">
        <v>167.3</v>
      </c>
      <c r="AB54">
        <v>174.9</v>
      </c>
      <c r="AC54">
        <v>183.1</v>
      </c>
      <c r="AD54">
        <v>191.9</v>
      </c>
      <c r="AE54">
        <v>201.7</v>
      </c>
      <c r="AF54">
        <v>212</v>
      </c>
      <c r="AG54">
        <v>223.4</v>
      </c>
      <c r="AH54">
        <v>235.6</v>
      </c>
      <c r="AI54">
        <v>249.1</v>
      </c>
      <c r="AJ54">
        <v>263.7</v>
      </c>
      <c r="AK54">
        <v>279.89999999999998</v>
      </c>
      <c r="AL54">
        <v>297.5</v>
      </c>
      <c r="AM54">
        <v>316.89999999999998</v>
      </c>
      <c r="AN54">
        <v>338</v>
      </c>
      <c r="AO54">
        <v>361.1</v>
      </c>
      <c r="AP54">
        <v>387.5</v>
      </c>
      <c r="AQ54">
        <v>416.5</v>
      </c>
      <c r="AR54">
        <v>448.5</v>
      </c>
      <c r="AS54">
        <v>483.8</v>
      </c>
      <c r="AT54">
        <v>522.6</v>
      </c>
    </row>
    <row r="55" spans="1:46" x14ac:dyDescent="0.35">
      <c r="B55" t="s">
        <v>100</v>
      </c>
      <c r="C55">
        <v>12.5</v>
      </c>
      <c r="D55">
        <v>11.6</v>
      </c>
      <c r="E55">
        <v>10.9</v>
      </c>
      <c r="F55">
        <v>10.199999999999999</v>
      </c>
      <c r="G55">
        <v>9.6</v>
      </c>
      <c r="H55">
        <v>9.1</v>
      </c>
      <c r="I55">
        <v>8.5</v>
      </c>
      <c r="J55">
        <v>8.1</v>
      </c>
      <c r="K55">
        <v>7.6</v>
      </c>
      <c r="L55">
        <v>7.2</v>
      </c>
      <c r="M55">
        <v>6.9</v>
      </c>
      <c r="N55">
        <v>6.9</v>
      </c>
      <c r="O55">
        <v>6.9</v>
      </c>
      <c r="P55">
        <v>7</v>
      </c>
      <c r="Q55">
        <v>7.1</v>
      </c>
      <c r="R55">
        <v>7.2</v>
      </c>
      <c r="S55">
        <v>7.3</v>
      </c>
      <c r="T55">
        <v>7.4</v>
      </c>
      <c r="U55">
        <v>7.6</v>
      </c>
      <c r="V55">
        <v>7.8</v>
      </c>
      <c r="W55">
        <v>7.9</v>
      </c>
      <c r="X55">
        <v>8.1</v>
      </c>
      <c r="Y55">
        <v>8.3000000000000007</v>
      </c>
      <c r="Z55">
        <v>8.6</v>
      </c>
      <c r="AA55">
        <v>8.8000000000000007</v>
      </c>
      <c r="AB55">
        <v>9</v>
      </c>
      <c r="AC55">
        <v>9.3000000000000007</v>
      </c>
      <c r="AD55">
        <v>9.6</v>
      </c>
      <c r="AE55">
        <v>9.9</v>
      </c>
      <c r="AF55">
        <v>10.199999999999999</v>
      </c>
      <c r="AG55">
        <v>10.5</v>
      </c>
      <c r="AH55">
        <v>10.9</v>
      </c>
      <c r="AI55">
        <v>11.2</v>
      </c>
      <c r="AJ55">
        <v>11.6</v>
      </c>
      <c r="AK55">
        <v>12.1</v>
      </c>
      <c r="AL55">
        <v>12.5</v>
      </c>
      <c r="AM55">
        <v>13</v>
      </c>
      <c r="AN55">
        <v>13.5</v>
      </c>
      <c r="AO55">
        <v>14</v>
      </c>
      <c r="AP55">
        <v>14.6</v>
      </c>
      <c r="AQ55">
        <v>15.2</v>
      </c>
      <c r="AR55">
        <v>15.9</v>
      </c>
      <c r="AS55">
        <v>16.5</v>
      </c>
      <c r="AT55">
        <v>17.3</v>
      </c>
    </row>
    <row r="56" spans="1:46" x14ac:dyDescent="0.35">
      <c r="B56" t="s">
        <v>105</v>
      </c>
      <c r="C56">
        <v>5.7</v>
      </c>
      <c r="D56">
        <v>5.2</v>
      </c>
      <c r="E56">
        <v>4.8</v>
      </c>
      <c r="F56">
        <v>4.4000000000000004</v>
      </c>
      <c r="G56">
        <v>4.0999999999999996</v>
      </c>
      <c r="H56">
        <v>3.8</v>
      </c>
      <c r="I56">
        <v>3.5</v>
      </c>
      <c r="J56">
        <v>3.3</v>
      </c>
      <c r="K56">
        <v>3.1</v>
      </c>
      <c r="L56">
        <v>2.9</v>
      </c>
      <c r="M56">
        <v>2.7</v>
      </c>
      <c r="N56">
        <v>2.8</v>
      </c>
      <c r="O56">
        <v>2.8</v>
      </c>
      <c r="P56">
        <v>2.9</v>
      </c>
      <c r="Q56">
        <v>2.9</v>
      </c>
      <c r="R56">
        <v>3</v>
      </c>
      <c r="S56">
        <v>3.1</v>
      </c>
      <c r="T56">
        <v>3.1</v>
      </c>
      <c r="U56">
        <v>3.2</v>
      </c>
      <c r="V56">
        <v>3.3</v>
      </c>
      <c r="W56">
        <v>3.3</v>
      </c>
      <c r="X56">
        <v>3.4</v>
      </c>
      <c r="Y56">
        <v>3.5</v>
      </c>
      <c r="Z56">
        <v>3.6</v>
      </c>
      <c r="AA56">
        <v>3.7</v>
      </c>
      <c r="AB56">
        <v>3.8</v>
      </c>
      <c r="AC56">
        <v>3.9</v>
      </c>
      <c r="AD56">
        <v>4</v>
      </c>
      <c r="AE56">
        <v>4.0999999999999996</v>
      </c>
      <c r="AF56">
        <v>4.2</v>
      </c>
      <c r="AG56">
        <v>4.4000000000000004</v>
      </c>
      <c r="AH56">
        <v>4.5</v>
      </c>
      <c r="AI56">
        <v>4.7</v>
      </c>
      <c r="AJ56">
        <v>4.8</v>
      </c>
      <c r="AK56">
        <v>5</v>
      </c>
      <c r="AL56">
        <v>5.2</v>
      </c>
      <c r="AM56">
        <v>5.4</v>
      </c>
      <c r="AN56">
        <v>5.6</v>
      </c>
      <c r="AO56">
        <v>5.8</v>
      </c>
      <c r="AP56">
        <v>6</v>
      </c>
      <c r="AQ56">
        <v>6.2</v>
      </c>
      <c r="AR56">
        <v>6.5</v>
      </c>
      <c r="AS56">
        <v>6.7</v>
      </c>
      <c r="AT56">
        <v>7</v>
      </c>
    </row>
    <row r="57" spans="1:46" x14ac:dyDescent="0.35">
      <c r="B57" t="s">
        <v>110</v>
      </c>
      <c r="C57">
        <v>37.700000000000003</v>
      </c>
      <c r="D57">
        <v>40.299999999999997</v>
      </c>
      <c r="E57">
        <v>43.1</v>
      </c>
      <c r="F57">
        <v>46.1</v>
      </c>
      <c r="G57">
        <v>49.3</v>
      </c>
      <c r="H57">
        <v>52.7</v>
      </c>
      <c r="I57">
        <v>56.2</v>
      </c>
      <c r="J57">
        <v>58.2</v>
      </c>
      <c r="K57">
        <v>60.4</v>
      </c>
      <c r="L57">
        <v>62.5</v>
      </c>
      <c r="M57">
        <v>64.7</v>
      </c>
      <c r="N57">
        <v>68</v>
      </c>
      <c r="O57">
        <v>71.2</v>
      </c>
      <c r="P57">
        <v>74.8</v>
      </c>
      <c r="Q57">
        <v>78.5</v>
      </c>
      <c r="R57">
        <v>82.5</v>
      </c>
      <c r="S57">
        <v>86.9</v>
      </c>
      <c r="T57">
        <v>91.5</v>
      </c>
      <c r="U57">
        <v>92.9</v>
      </c>
      <c r="V57">
        <v>95.2</v>
      </c>
      <c r="W57">
        <v>97.7</v>
      </c>
      <c r="X57">
        <v>100.7</v>
      </c>
      <c r="Y57">
        <v>103.9</v>
      </c>
      <c r="Z57">
        <v>107.5</v>
      </c>
      <c r="AA57">
        <v>111.5</v>
      </c>
      <c r="AB57">
        <v>115.7</v>
      </c>
      <c r="AC57">
        <v>120.2</v>
      </c>
      <c r="AD57">
        <v>125.1</v>
      </c>
      <c r="AE57">
        <v>128.9</v>
      </c>
      <c r="AF57">
        <v>133.19999999999999</v>
      </c>
      <c r="AG57">
        <v>137.80000000000001</v>
      </c>
      <c r="AH57">
        <v>142.9</v>
      </c>
      <c r="AI57">
        <v>148.19999999999999</v>
      </c>
      <c r="AJ57">
        <v>154.1</v>
      </c>
      <c r="AK57">
        <v>160.19999999999999</v>
      </c>
      <c r="AL57">
        <v>166.8</v>
      </c>
      <c r="AM57">
        <v>173.7</v>
      </c>
      <c r="AN57">
        <v>181.1</v>
      </c>
      <c r="AO57">
        <v>188.8</v>
      </c>
      <c r="AP57">
        <v>196.9</v>
      </c>
      <c r="AQ57">
        <v>205.3</v>
      </c>
      <c r="AR57">
        <v>214.3</v>
      </c>
      <c r="AS57">
        <v>223.6</v>
      </c>
      <c r="AT57">
        <v>233.5</v>
      </c>
    </row>
    <row r="58" spans="1:46" x14ac:dyDescent="0.35">
      <c r="B58" t="s">
        <v>115</v>
      </c>
      <c r="C58">
        <v>17.3</v>
      </c>
      <c r="D58">
        <v>17.399999999999999</v>
      </c>
      <c r="E58">
        <v>17.5</v>
      </c>
      <c r="F58">
        <v>17.600000000000001</v>
      </c>
      <c r="G58">
        <v>17.8</v>
      </c>
      <c r="H58">
        <v>18</v>
      </c>
      <c r="I58">
        <v>18.100000000000001</v>
      </c>
      <c r="J58">
        <v>18.3</v>
      </c>
      <c r="K58">
        <v>18.5</v>
      </c>
      <c r="L58">
        <v>18.600000000000001</v>
      </c>
      <c r="M58">
        <v>18.7</v>
      </c>
      <c r="N58">
        <v>19</v>
      </c>
      <c r="O58">
        <v>19.3</v>
      </c>
      <c r="P58">
        <v>19.600000000000001</v>
      </c>
      <c r="Q58">
        <v>20</v>
      </c>
      <c r="R58">
        <v>20.399999999999999</v>
      </c>
      <c r="S58">
        <v>20.8</v>
      </c>
      <c r="T58">
        <v>21.2</v>
      </c>
      <c r="U58">
        <v>21.7</v>
      </c>
      <c r="V58">
        <v>22.4</v>
      </c>
      <c r="W58">
        <v>23</v>
      </c>
      <c r="X58">
        <v>23.7</v>
      </c>
      <c r="Y58">
        <v>24.4</v>
      </c>
      <c r="Z58">
        <v>25.1</v>
      </c>
      <c r="AA58">
        <v>25.9</v>
      </c>
      <c r="AB58">
        <v>26.8</v>
      </c>
      <c r="AC58">
        <v>27.6</v>
      </c>
      <c r="AD58">
        <v>28.5</v>
      </c>
      <c r="AE58">
        <v>29.5</v>
      </c>
      <c r="AF58">
        <v>30.6</v>
      </c>
      <c r="AG58">
        <v>31.7</v>
      </c>
      <c r="AH58">
        <v>32.9</v>
      </c>
      <c r="AI58">
        <v>34.1</v>
      </c>
      <c r="AJ58">
        <v>35.4</v>
      </c>
      <c r="AK58">
        <v>36.9</v>
      </c>
      <c r="AL58">
        <v>38.4</v>
      </c>
      <c r="AM58">
        <v>40</v>
      </c>
      <c r="AN58">
        <v>41.6</v>
      </c>
      <c r="AO58">
        <v>43.3</v>
      </c>
      <c r="AP58">
        <v>45.3</v>
      </c>
      <c r="AQ58">
        <v>47.2</v>
      </c>
      <c r="AR58">
        <v>49.3</v>
      </c>
      <c r="AS58">
        <v>51.5</v>
      </c>
      <c r="AT58">
        <v>53.7</v>
      </c>
    </row>
    <row r="59" spans="1:46" x14ac:dyDescent="0.35">
      <c r="B59" t="s">
        <v>120</v>
      </c>
      <c r="C59">
        <v>151.5</v>
      </c>
      <c r="D59">
        <v>153.30000000000001</v>
      </c>
      <c r="E59">
        <v>155.30000000000001</v>
      </c>
      <c r="F59">
        <v>157.5</v>
      </c>
      <c r="G59">
        <v>160.30000000000001</v>
      </c>
      <c r="H59">
        <v>163.19999999999999</v>
      </c>
      <c r="I59">
        <v>166.2</v>
      </c>
      <c r="J59">
        <v>169.2</v>
      </c>
      <c r="K59">
        <v>172.2</v>
      </c>
      <c r="L59">
        <v>174.9</v>
      </c>
      <c r="M59">
        <v>177.4</v>
      </c>
      <c r="N59">
        <v>182.2</v>
      </c>
      <c r="O59">
        <v>187.1</v>
      </c>
      <c r="P59">
        <v>192.3</v>
      </c>
      <c r="Q59">
        <v>197.7</v>
      </c>
      <c r="R59">
        <v>203.2</v>
      </c>
      <c r="S59">
        <v>209.1</v>
      </c>
      <c r="T59">
        <v>215.1</v>
      </c>
      <c r="U59">
        <v>221.8</v>
      </c>
      <c r="V59">
        <v>228.4</v>
      </c>
      <c r="W59">
        <v>235.5</v>
      </c>
      <c r="X59">
        <v>243</v>
      </c>
      <c r="Y59">
        <v>250.8</v>
      </c>
      <c r="Z59">
        <v>259.10000000000002</v>
      </c>
      <c r="AA59">
        <v>267.7</v>
      </c>
      <c r="AB59">
        <v>276.8</v>
      </c>
      <c r="AC59">
        <v>286.3</v>
      </c>
      <c r="AD59">
        <v>296.2</v>
      </c>
      <c r="AE59">
        <v>306.8</v>
      </c>
      <c r="AF59">
        <v>317.60000000000002</v>
      </c>
      <c r="AG59">
        <v>329</v>
      </c>
      <c r="AH59">
        <v>340.9</v>
      </c>
      <c r="AI59">
        <v>353.4</v>
      </c>
      <c r="AJ59">
        <v>366.5</v>
      </c>
      <c r="AK59">
        <v>380.2</v>
      </c>
      <c r="AL59">
        <v>394.5</v>
      </c>
      <c r="AM59">
        <v>409.5</v>
      </c>
      <c r="AN59">
        <v>425</v>
      </c>
      <c r="AO59">
        <v>441.2</v>
      </c>
      <c r="AP59">
        <v>457.6</v>
      </c>
      <c r="AQ59">
        <v>474.6</v>
      </c>
      <c r="AR59">
        <v>492</v>
      </c>
      <c r="AS59">
        <v>510</v>
      </c>
      <c r="AT59">
        <v>528.29999999999995</v>
      </c>
    </row>
    <row r="60" spans="1:46" x14ac:dyDescent="0.35">
      <c r="B60" t="s">
        <v>125</v>
      </c>
      <c r="C60">
        <v>51.6</v>
      </c>
      <c r="D60">
        <v>51</v>
      </c>
      <c r="E60">
        <v>50.8</v>
      </c>
      <c r="F60">
        <v>50.8</v>
      </c>
      <c r="G60">
        <v>51</v>
      </c>
      <c r="H60">
        <v>51.3</v>
      </c>
      <c r="I60">
        <v>51.7</v>
      </c>
      <c r="J60">
        <v>52.2</v>
      </c>
      <c r="K60">
        <v>52.8</v>
      </c>
      <c r="L60">
        <v>53.4</v>
      </c>
      <c r="M60">
        <v>54.1</v>
      </c>
      <c r="N60">
        <v>55.8</v>
      </c>
      <c r="O60">
        <v>57.5</v>
      </c>
      <c r="P60">
        <v>59.2</v>
      </c>
      <c r="Q60">
        <v>60.9</v>
      </c>
      <c r="R60">
        <v>62.6</v>
      </c>
      <c r="S60">
        <v>64.3</v>
      </c>
      <c r="T60">
        <v>66.099999999999994</v>
      </c>
      <c r="U60">
        <v>68.099999999999994</v>
      </c>
      <c r="V60">
        <v>70.099999999999994</v>
      </c>
      <c r="W60">
        <v>72.3</v>
      </c>
      <c r="X60">
        <v>74.5</v>
      </c>
      <c r="Y60">
        <v>76.900000000000006</v>
      </c>
      <c r="Z60">
        <v>79.400000000000006</v>
      </c>
      <c r="AA60">
        <v>82.1</v>
      </c>
      <c r="AB60">
        <v>84.9</v>
      </c>
      <c r="AC60">
        <v>87.9</v>
      </c>
      <c r="AD60">
        <v>91.1</v>
      </c>
      <c r="AE60">
        <v>94.5</v>
      </c>
      <c r="AF60">
        <v>98.2</v>
      </c>
      <c r="AG60">
        <v>102.1</v>
      </c>
      <c r="AH60">
        <v>106.3</v>
      </c>
      <c r="AI60">
        <v>110.7</v>
      </c>
      <c r="AJ60">
        <v>115.5</v>
      </c>
      <c r="AK60">
        <v>120.5</v>
      </c>
      <c r="AL60">
        <v>125.9</v>
      </c>
      <c r="AM60">
        <v>131.6</v>
      </c>
      <c r="AN60">
        <v>137.80000000000001</v>
      </c>
      <c r="AO60">
        <v>144.30000000000001</v>
      </c>
      <c r="AP60">
        <v>151.30000000000001</v>
      </c>
      <c r="AQ60">
        <v>158.80000000000001</v>
      </c>
      <c r="AR60">
        <v>166.9</v>
      </c>
      <c r="AS60">
        <v>175.5</v>
      </c>
      <c r="AT60">
        <v>184.8</v>
      </c>
    </row>
    <row r="61" spans="1:46" x14ac:dyDescent="0.35">
      <c r="B61" t="s">
        <v>130</v>
      </c>
      <c r="C61">
        <v>16.2</v>
      </c>
      <c r="D61">
        <v>15.8</v>
      </c>
      <c r="E61">
        <v>15.6</v>
      </c>
      <c r="F61">
        <v>15.5</v>
      </c>
      <c r="G61">
        <v>15.5</v>
      </c>
      <c r="H61">
        <v>15.6</v>
      </c>
      <c r="I61">
        <v>15.7</v>
      </c>
      <c r="J61">
        <v>15.9</v>
      </c>
      <c r="K61">
        <v>16.100000000000001</v>
      </c>
      <c r="L61">
        <v>16.3</v>
      </c>
      <c r="M61">
        <v>16.5</v>
      </c>
      <c r="N61">
        <v>17</v>
      </c>
      <c r="O61">
        <v>17.5</v>
      </c>
      <c r="P61">
        <v>17.899999999999999</v>
      </c>
      <c r="Q61">
        <v>18.3</v>
      </c>
      <c r="R61">
        <v>18.8</v>
      </c>
      <c r="S61">
        <v>19.2</v>
      </c>
      <c r="T61">
        <v>19.600000000000001</v>
      </c>
      <c r="U61">
        <v>20</v>
      </c>
      <c r="V61">
        <v>20.399999999999999</v>
      </c>
      <c r="W61">
        <v>20.9</v>
      </c>
      <c r="X61">
        <v>21.3</v>
      </c>
      <c r="Y61">
        <v>21.8</v>
      </c>
      <c r="Z61">
        <v>22.3</v>
      </c>
      <c r="AA61">
        <v>22.9</v>
      </c>
      <c r="AB61">
        <v>23.5</v>
      </c>
      <c r="AC61">
        <v>24.1</v>
      </c>
      <c r="AD61">
        <v>24.8</v>
      </c>
      <c r="AE61">
        <v>25.5</v>
      </c>
      <c r="AF61">
        <v>26.3</v>
      </c>
      <c r="AG61">
        <v>27.1</v>
      </c>
      <c r="AH61">
        <v>27.9</v>
      </c>
      <c r="AI61">
        <v>28.8</v>
      </c>
      <c r="AJ61">
        <v>29.7</v>
      </c>
      <c r="AK61">
        <v>30.7</v>
      </c>
      <c r="AL61">
        <v>31.8</v>
      </c>
      <c r="AM61">
        <v>33</v>
      </c>
      <c r="AN61">
        <v>34.200000000000003</v>
      </c>
      <c r="AO61">
        <v>35.4</v>
      </c>
      <c r="AP61">
        <v>36.799999999999997</v>
      </c>
      <c r="AQ61">
        <v>38.299999999999997</v>
      </c>
      <c r="AR61">
        <v>39.9</v>
      </c>
      <c r="AS61">
        <v>41.5</v>
      </c>
      <c r="AT61">
        <v>43.2</v>
      </c>
    </row>
    <row r="62" spans="1:46" x14ac:dyDescent="0.35">
      <c r="B62" t="s">
        <v>135</v>
      </c>
      <c r="C62">
        <v>5.6</v>
      </c>
      <c r="D62">
        <v>5.6</v>
      </c>
      <c r="E62">
        <v>5.7</v>
      </c>
      <c r="F62">
        <v>5.8</v>
      </c>
      <c r="G62">
        <v>6</v>
      </c>
      <c r="H62">
        <v>6.1</v>
      </c>
      <c r="I62">
        <v>6.2</v>
      </c>
      <c r="J62">
        <v>6.4</v>
      </c>
      <c r="K62">
        <v>6.5</v>
      </c>
      <c r="L62">
        <v>6.7</v>
      </c>
      <c r="M62">
        <v>6.8</v>
      </c>
      <c r="N62">
        <v>7</v>
      </c>
      <c r="O62">
        <v>7.3</v>
      </c>
      <c r="P62">
        <v>7.5</v>
      </c>
      <c r="Q62">
        <v>7.8</v>
      </c>
      <c r="R62">
        <v>8</v>
      </c>
      <c r="S62">
        <v>8.3000000000000007</v>
      </c>
      <c r="T62">
        <v>8.5</v>
      </c>
      <c r="U62">
        <v>8.8000000000000007</v>
      </c>
      <c r="V62">
        <v>9.1</v>
      </c>
      <c r="W62">
        <v>9.4</v>
      </c>
      <c r="X62">
        <v>9.8000000000000007</v>
      </c>
      <c r="Y62">
        <v>10.1</v>
      </c>
      <c r="Z62">
        <v>10.5</v>
      </c>
      <c r="AA62">
        <v>10.9</v>
      </c>
      <c r="AB62">
        <v>11.3</v>
      </c>
      <c r="AC62">
        <v>11.8</v>
      </c>
      <c r="AD62">
        <v>12.2</v>
      </c>
      <c r="AE62">
        <v>12.8</v>
      </c>
      <c r="AF62">
        <v>13.3</v>
      </c>
      <c r="AG62">
        <v>13.9</v>
      </c>
      <c r="AH62">
        <v>14.5</v>
      </c>
      <c r="AI62">
        <v>15.1</v>
      </c>
      <c r="AJ62">
        <v>15.8</v>
      </c>
      <c r="AK62">
        <v>16.5</v>
      </c>
      <c r="AL62">
        <v>17.3</v>
      </c>
      <c r="AM62">
        <v>18.100000000000001</v>
      </c>
      <c r="AN62">
        <v>18.899999999999999</v>
      </c>
      <c r="AO62">
        <v>19.899999999999999</v>
      </c>
      <c r="AP62">
        <v>20.8</v>
      </c>
      <c r="AQ62">
        <v>21.9</v>
      </c>
      <c r="AR62">
        <v>23</v>
      </c>
      <c r="AS62">
        <v>24.1</v>
      </c>
      <c r="AT62">
        <v>25.4</v>
      </c>
    </row>
    <row r="63" spans="1:46" x14ac:dyDescent="0.35">
      <c r="B63" t="s">
        <v>140</v>
      </c>
      <c r="C63">
        <v>10.9</v>
      </c>
      <c r="D63">
        <v>11</v>
      </c>
      <c r="E63">
        <v>11.2</v>
      </c>
      <c r="F63">
        <v>11.4</v>
      </c>
      <c r="G63">
        <v>11.6</v>
      </c>
      <c r="H63">
        <v>11.8</v>
      </c>
      <c r="I63">
        <v>12.1</v>
      </c>
      <c r="J63">
        <v>12.3</v>
      </c>
      <c r="K63">
        <v>12.6</v>
      </c>
      <c r="L63">
        <v>12.8</v>
      </c>
      <c r="M63">
        <v>13.1</v>
      </c>
      <c r="N63">
        <v>13.5</v>
      </c>
      <c r="O63">
        <v>13.9</v>
      </c>
      <c r="P63">
        <v>14.4</v>
      </c>
      <c r="Q63">
        <v>14.9</v>
      </c>
      <c r="R63">
        <v>15.3</v>
      </c>
      <c r="S63">
        <v>15.8</v>
      </c>
      <c r="T63">
        <v>16.399999999999999</v>
      </c>
      <c r="U63">
        <v>17</v>
      </c>
      <c r="V63">
        <v>17.600000000000001</v>
      </c>
      <c r="W63">
        <v>18.2</v>
      </c>
      <c r="X63">
        <v>18.899999999999999</v>
      </c>
      <c r="Y63">
        <v>19.600000000000001</v>
      </c>
      <c r="Z63">
        <v>20.3</v>
      </c>
      <c r="AA63">
        <v>21.1</v>
      </c>
      <c r="AB63">
        <v>22</v>
      </c>
      <c r="AC63">
        <v>22.9</v>
      </c>
      <c r="AD63">
        <v>23.8</v>
      </c>
      <c r="AE63">
        <v>24.9</v>
      </c>
      <c r="AF63">
        <v>25.9</v>
      </c>
      <c r="AG63">
        <v>27.1</v>
      </c>
      <c r="AH63">
        <v>28.3</v>
      </c>
      <c r="AI63">
        <v>29.6</v>
      </c>
      <c r="AJ63">
        <v>31</v>
      </c>
      <c r="AK63">
        <v>32.4</v>
      </c>
      <c r="AL63">
        <v>34</v>
      </c>
      <c r="AM63">
        <v>35.6</v>
      </c>
      <c r="AN63">
        <v>37.4</v>
      </c>
      <c r="AO63">
        <v>39.200000000000003</v>
      </c>
      <c r="AP63">
        <v>41.2</v>
      </c>
      <c r="AQ63">
        <v>43.3</v>
      </c>
      <c r="AR63">
        <v>45.5</v>
      </c>
      <c r="AS63">
        <v>47.8</v>
      </c>
      <c r="AT63">
        <v>50.3</v>
      </c>
    </row>
    <row r="64" spans="1:46" x14ac:dyDescent="0.35">
      <c r="B64" t="s">
        <v>145</v>
      </c>
      <c r="C64">
        <v>1</v>
      </c>
      <c r="D64">
        <v>1</v>
      </c>
      <c r="E64">
        <v>1</v>
      </c>
      <c r="F64">
        <v>1</v>
      </c>
      <c r="G64">
        <v>1</v>
      </c>
      <c r="H64">
        <v>1.1000000000000001</v>
      </c>
      <c r="I64">
        <v>1.1000000000000001</v>
      </c>
      <c r="J64">
        <v>1.1000000000000001</v>
      </c>
      <c r="K64">
        <v>1.1000000000000001</v>
      </c>
      <c r="L64">
        <v>1.1000000000000001</v>
      </c>
      <c r="M64">
        <v>1.2</v>
      </c>
      <c r="N64">
        <v>1.2</v>
      </c>
      <c r="O64">
        <v>1.3</v>
      </c>
      <c r="P64">
        <v>1.3</v>
      </c>
      <c r="Q64">
        <v>1.4</v>
      </c>
      <c r="R64">
        <v>1.4</v>
      </c>
      <c r="S64">
        <v>1.4</v>
      </c>
      <c r="T64">
        <v>1.5</v>
      </c>
      <c r="U64">
        <v>1.5</v>
      </c>
      <c r="V64">
        <v>1.6</v>
      </c>
      <c r="W64">
        <v>1.6</v>
      </c>
      <c r="X64">
        <v>1.7</v>
      </c>
      <c r="Y64">
        <v>1.8</v>
      </c>
      <c r="Z64">
        <v>1.8</v>
      </c>
      <c r="AA64">
        <v>1.9</v>
      </c>
      <c r="AB64">
        <v>1.9</v>
      </c>
      <c r="AC64">
        <v>2</v>
      </c>
      <c r="AD64">
        <v>2.1</v>
      </c>
      <c r="AE64">
        <v>2.2000000000000002</v>
      </c>
      <c r="AF64">
        <v>2.2000000000000002</v>
      </c>
      <c r="AG64">
        <v>2.2999999999999998</v>
      </c>
      <c r="AH64">
        <v>2.4</v>
      </c>
      <c r="AI64">
        <v>2.5</v>
      </c>
      <c r="AJ64">
        <v>2.6</v>
      </c>
      <c r="AK64">
        <v>2.7</v>
      </c>
      <c r="AL64">
        <v>2.8</v>
      </c>
      <c r="AM64">
        <v>2.9</v>
      </c>
      <c r="AN64">
        <v>3.1</v>
      </c>
      <c r="AO64">
        <v>3.2</v>
      </c>
      <c r="AP64">
        <v>3.3</v>
      </c>
      <c r="AQ64">
        <v>3.5</v>
      </c>
      <c r="AR64">
        <v>3.6</v>
      </c>
      <c r="AS64">
        <v>3.8</v>
      </c>
      <c r="AT64">
        <v>4</v>
      </c>
    </row>
    <row r="65" spans="2:46" x14ac:dyDescent="0.35">
      <c r="B65" t="s">
        <v>150</v>
      </c>
      <c r="C65">
        <v>2</v>
      </c>
      <c r="D65">
        <v>2</v>
      </c>
      <c r="E65">
        <v>2</v>
      </c>
      <c r="F65">
        <v>2.1</v>
      </c>
      <c r="G65">
        <v>2.1</v>
      </c>
      <c r="H65">
        <v>2.2000000000000002</v>
      </c>
      <c r="I65">
        <v>2.2000000000000002</v>
      </c>
      <c r="J65">
        <v>2.2999999999999998</v>
      </c>
      <c r="K65">
        <v>2.2999999999999998</v>
      </c>
      <c r="L65">
        <v>2.4</v>
      </c>
      <c r="M65">
        <v>2.4</v>
      </c>
      <c r="N65">
        <v>2.5</v>
      </c>
      <c r="O65">
        <v>2.6</v>
      </c>
      <c r="P65">
        <v>2.6</v>
      </c>
      <c r="Q65">
        <v>2.7</v>
      </c>
      <c r="R65">
        <v>2.8</v>
      </c>
      <c r="S65">
        <v>2.8</v>
      </c>
      <c r="T65">
        <v>2.9</v>
      </c>
      <c r="U65">
        <v>3</v>
      </c>
      <c r="V65">
        <v>3.1</v>
      </c>
      <c r="W65">
        <v>3.2</v>
      </c>
      <c r="X65">
        <v>3.3</v>
      </c>
      <c r="Y65">
        <v>3.4</v>
      </c>
      <c r="Z65">
        <v>3.5</v>
      </c>
      <c r="AA65">
        <v>3.6</v>
      </c>
      <c r="AB65">
        <v>3.7</v>
      </c>
      <c r="AC65">
        <v>3.8</v>
      </c>
      <c r="AD65">
        <v>4</v>
      </c>
      <c r="AE65">
        <v>4.0999999999999996</v>
      </c>
      <c r="AF65">
        <v>4.3</v>
      </c>
      <c r="AG65">
        <v>4.4000000000000004</v>
      </c>
      <c r="AH65">
        <v>4.5999999999999996</v>
      </c>
      <c r="AI65">
        <v>4.7</v>
      </c>
      <c r="AJ65">
        <v>4.9000000000000004</v>
      </c>
      <c r="AK65">
        <v>5.0999999999999996</v>
      </c>
      <c r="AL65">
        <v>5.3</v>
      </c>
      <c r="AM65">
        <v>5.5</v>
      </c>
      <c r="AN65">
        <v>5.8</v>
      </c>
      <c r="AO65">
        <v>6</v>
      </c>
      <c r="AP65">
        <v>6.3</v>
      </c>
      <c r="AQ65">
        <v>6.5</v>
      </c>
      <c r="AR65">
        <v>6.8</v>
      </c>
      <c r="AS65">
        <v>7.1</v>
      </c>
      <c r="AT65">
        <v>7.4</v>
      </c>
    </row>
    <row r="66" spans="2:46" x14ac:dyDescent="0.35">
      <c r="B66" t="s">
        <v>155</v>
      </c>
      <c r="C66">
        <v>20.5</v>
      </c>
      <c r="D66">
        <v>20.8</v>
      </c>
      <c r="E66">
        <v>21</v>
      </c>
      <c r="F66">
        <v>21.4</v>
      </c>
      <c r="G66">
        <v>21.9</v>
      </c>
      <c r="H66">
        <v>22.3</v>
      </c>
      <c r="I66">
        <v>22.9</v>
      </c>
      <c r="J66">
        <v>23.5</v>
      </c>
      <c r="K66">
        <v>24.2</v>
      </c>
      <c r="L66">
        <v>24.9</v>
      </c>
      <c r="M66">
        <v>25.6</v>
      </c>
      <c r="N66">
        <v>26.4</v>
      </c>
      <c r="O66">
        <v>27.2</v>
      </c>
      <c r="P66">
        <v>28</v>
      </c>
      <c r="Q66">
        <v>28.8</v>
      </c>
      <c r="R66">
        <v>29.6</v>
      </c>
      <c r="S66">
        <v>30.4</v>
      </c>
      <c r="T66">
        <v>31.2</v>
      </c>
      <c r="U66">
        <v>32.1</v>
      </c>
      <c r="V66">
        <v>33</v>
      </c>
      <c r="W66">
        <v>33.9</v>
      </c>
      <c r="X66">
        <v>34.9</v>
      </c>
      <c r="Y66">
        <v>35.9</v>
      </c>
      <c r="Z66">
        <v>36.9</v>
      </c>
      <c r="AA66">
        <v>38</v>
      </c>
      <c r="AB66">
        <v>39.200000000000003</v>
      </c>
      <c r="AC66">
        <v>40.4</v>
      </c>
      <c r="AD66">
        <v>41.6</v>
      </c>
      <c r="AE66">
        <v>43</v>
      </c>
      <c r="AF66">
        <v>44.4</v>
      </c>
      <c r="AG66">
        <v>45.9</v>
      </c>
      <c r="AH66">
        <v>47.4</v>
      </c>
      <c r="AI66">
        <v>49.1</v>
      </c>
      <c r="AJ66">
        <v>50.8</v>
      </c>
      <c r="AK66">
        <v>52.6</v>
      </c>
      <c r="AL66">
        <v>54.5</v>
      </c>
      <c r="AM66">
        <v>56.5</v>
      </c>
      <c r="AN66">
        <v>58.7</v>
      </c>
      <c r="AO66">
        <v>60.9</v>
      </c>
      <c r="AP66">
        <v>63.2</v>
      </c>
      <c r="AQ66">
        <v>65.7</v>
      </c>
      <c r="AR66">
        <v>68.2</v>
      </c>
      <c r="AS66">
        <v>70.900000000000006</v>
      </c>
      <c r="AT66">
        <v>73.8</v>
      </c>
    </row>
    <row r="67" spans="2:46" x14ac:dyDescent="0.35">
      <c r="B67" t="s">
        <v>160</v>
      </c>
      <c r="C67">
        <v>8.8000000000000007</v>
      </c>
      <c r="D67">
        <v>8.9</v>
      </c>
      <c r="E67">
        <v>9.1</v>
      </c>
      <c r="F67">
        <v>9.3000000000000007</v>
      </c>
      <c r="G67">
        <v>9.5</v>
      </c>
      <c r="H67">
        <v>9.8000000000000007</v>
      </c>
      <c r="I67">
        <v>10.1</v>
      </c>
      <c r="J67">
        <v>10.4</v>
      </c>
      <c r="K67">
        <v>10.7</v>
      </c>
      <c r="L67">
        <v>11.1</v>
      </c>
      <c r="M67">
        <v>11.4</v>
      </c>
      <c r="N67">
        <v>11.9</v>
      </c>
      <c r="O67">
        <v>12.3</v>
      </c>
      <c r="P67">
        <v>12.7</v>
      </c>
      <c r="Q67">
        <v>13</v>
      </c>
      <c r="R67">
        <v>13.4</v>
      </c>
      <c r="S67">
        <v>13.8</v>
      </c>
      <c r="T67">
        <v>14.2</v>
      </c>
      <c r="U67">
        <v>14.6</v>
      </c>
      <c r="V67">
        <v>15.1</v>
      </c>
      <c r="W67">
        <v>15.5</v>
      </c>
      <c r="X67">
        <v>16</v>
      </c>
      <c r="Y67">
        <v>16.5</v>
      </c>
      <c r="Z67">
        <v>17</v>
      </c>
      <c r="AA67">
        <v>17.600000000000001</v>
      </c>
      <c r="AB67">
        <v>18.100000000000001</v>
      </c>
      <c r="AC67">
        <v>18.7</v>
      </c>
      <c r="AD67">
        <v>19.399999999999999</v>
      </c>
      <c r="AE67">
        <v>20.100000000000001</v>
      </c>
      <c r="AF67">
        <v>20.8</v>
      </c>
      <c r="AG67">
        <v>21.5</v>
      </c>
      <c r="AH67">
        <v>22.3</v>
      </c>
      <c r="AI67">
        <v>23.2</v>
      </c>
      <c r="AJ67">
        <v>24.1</v>
      </c>
      <c r="AK67">
        <v>25</v>
      </c>
      <c r="AL67">
        <v>26</v>
      </c>
      <c r="AM67">
        <v>27</v>
      </c>
      <c r="AN67">
        <v>28.1</v>
      </c>
      <c r="AO67">
        <v>29.3</v>
      </c>
      <c r="AP67">
        <v>30.5</v>
      </c>
      <c r="AQ67">
        <v>31.8</v>
      </c>
      <c r="AR67">
        <v>33.1</v>
      </c>
      <c r="AS67">
        <v>34.5</v>
      </c>
      <c r="AT67">
        <v>36</v>
      </c>
    </row>
    <row r="68" spans="2:46" x14ac:dyDescent="0.35">
      <c r="B68" t="s">
        <v>165</v>
      </c>
      <c r="C68">
        <v>14.3</v>
      </c>
      <c r="D68">
        <v>14.6</v>
      </c>
      <c r="E68">
        <v>15</v>
      </c>
      <c r="F68">
        <v>15.3</v>
      </c>
      <c r="G68">
        <v>15.7</v>
      </c>
      <c r="H68">
        <v>16.100000000000001</v>
      </c>
      <c r="I68">
        <v>16.600000000000001</v>
      </c>
      <c r="J68">
        <v>17.100000000000001</v>
      </c>
      <c r="K68">
        <v>17.600000000000001</v>
      </c>
      <c r="L68">
        <v>18.2</v>
      </c>
      <c r="M68">
        <v>18.7</v>
      </c>
      <c r="N68">
        <v>19.399999999999999</v>
      </c>
      <c r="O68">
        <v>20</v>
      </c>
      <c r="P68">
        <v>20.8</v>
      </c>
      <c r="Q68">
        <v>21.5</v>
      </c>
      <c r="R68">
        <v>22.3</v>
      </c>
      <c r="S68">
        <v>23.1</v>
      </c>
      <c r="T68">
        <v>24</v>
      </c>
      <c r="U68">
        <v>25</v>
      </c>
      <c r="V68">
        <v>26</v>
      </c>
      <c r="W68">
        <v>27.1</v>
      </c>
      <c r="X68">
        <v>28.3</v>
      </c>
      <c r="Y68">
        <v>29.5</v>
      </c>
      <c r="Z68">
        <v>30.8</v>
      </c>
      <c r="AA68">
        <v>32.200000000000003</v>
      </c>
      <c r="AB68">
        <v>33.700000000000003</v>
      </c>
      <c r="AC68">
        <v>35.299999999999997</v>
      </c>
      <c r="AD68">
        <v>37</v>
      </c>
      <c r="AE68">
        <v>38.9</v>
      </c>
      <c r="AF68">
        <v>40.799999999999997</v>
      </c>
      <c r="AG68">
        <v>42.9</v>
      </c>
      <c r="AH68">
        <v>45.1</v>
      </c>
      <c r="AI68">
        <v>47.5</v>
      </c>
      <c r="AJ68">
        <v>50.1</v>
      </c>
      <c r="AK68">
        <v>52.8</v>
      </c>
      <c r="AL68">
        <v>55.8</v>
      </c>
      <c r="AM68">
        <v>58.9</v>
      </c>
      <c r="AN68">
        <v>62.2</v>
      </c>
      <c r="AO68">
        <v>65.8</v>
      </c>
      <c r="AP68">
        <v>69.599999999999994</v>
      </c>
      <c r="AQ68">
        <v>73.7</v>
      </c>
      <c r="AR68">
        <v>78.099999999999994</v>
      </c>
      <c r="AS68">
        <v>82.7</v>
      </c>
      <c r="AT68">
        <v>87.7</v>
      </c>
    </row>
    <row r="69" spans="2:46" x14ac:dyDescent="0.35">
      <c r="B69" t="s">
        <v>170</v>
      </c>
      <c r="C69">
        <v>3</v>
      </c>
      <c r="D69">
        <v>2.8</v>
      </c>
      <c r="E69">
        <v>2.8</v>
      </c>
      <c r="F69">
        <v>2.8</v>
      </c>
      <c r="G69">
        <v>2.8</v>
      </c>
      <c r="H69">
        <v>2.8</v>
      </c>
      <c r="I69">
        <v>2.9</v>
      </c>
      <c r="J69">
        <v>3</v>
      </c>
      <c r="K69">
        <v>3</v>
      </c>
      <c r="L69">
        <v>3.1</v>
      </c>
      <c r="M69">
        <v>3.1</v>
      </c>
      <c r="N69">
        <v>3.3</v>
      </c>
      <c r="O69">
        <v>3.3</v>
      </c>
      <c r="P69">
        <v>3.4</v>
      </c>
      <c r="Q69">
        <v>3.4</v>
      </c>
      <c r="R69">
        <v>3.4</v>
      </c>
      <c r="S69">
        <v>3.5</v>
      </c>
      <c r="T69">
        <v>3.5</v>
      </c>
      <c r="U69">
        <v>3.6</v>
      </c>
      <c r="V69">
        <v>3.7</v>
      </c>
      <c r="W69">
        <v>3.8</v>
      </c>
      <c r="X69">
        <v>3.9</v>
      </c>
      <c r="Y69">
        <v>3.9</v>
      </c>
      <c r="Z69">
        <v>4</v>
      </c>
      <c r="AA69">
        <v>4.0999999999999996</v>
      </c>
      <c r="AB69">
        <v>4.2</v>
      </c>
      <c r="AC69">
        <v>4.3</v>
      </c>
      <c r="AD69">
        <v>4.4000000000000004</v>
      </c>
      <c r="AE69">
        <v>4.5</v>
      </c>
      <c r="AF69">
        <v>4.5999999999999996</v>
      </c>
      <c r="AG69">
        <v>4.8</v>
      </c>
      <c r="AH69">
        <v>4.9000000000000004</v>
      </c>
      <c r="AI69">
        <v>5.0999999999999996</v>
      </c>
      <c r="AJ69">
        <v>5.2</v>
      </c>
      <c r="AK69">
        <v>5.4</v>
      </c>
      <c r="AL69">
        <v>5.5</v>
      </c>
      <c r="AM69">
        <v>5.7</v>
      </c>
      <c r="AN69">
        <v>5.9</v>
      </c>
      <c r="AO69">
        <v>6.1</v>
      </c>
      <c r="AP69">
        <v>6.3</v>
      </c>
      <c r="AQ69">
        <v>6.5</v>
      </c>
      <c r="AR69">
        <v>6.7</v>
      </c>
      <c r="AS69">
        <v>7</v>
      </c>
      <c r="AT69">
        <v>7.2</v>
      </c>
    </row>
    <row r="70" spans="2:46" x14ac:dyDescent="0.35">
      <c r="B70" t="s">
        <v>174</v>
      </c>
      <c r="C70">
        <v>6.8</v>
      </c>
      <c r="D70">
        <v>6.8</v>
      </c>
      <c r="E70">
        <v>6.9</v>
      </c>
      <c r="F70">
        <v>7</v>
      </c>
      <c r="G70">
        <v>7</v>
      </c>
      <c r="H70">
        <v>7.1</v>
      </c>
      <c r="I70">
        <v>7.2</v>
      </c>
      <c r="J70">
        <v>7.4</v>
      </c>
      <c r="K70">
        <v>7.5</v>
      </c>
      <c r="L70">
        <v>7.7</v>
      </c>
      <c r="M70">
        <v>7.8</v>
      </c>
      <c r="N70">
        <v>8.1</v>
      </c>
      <c r="O70">
        <v>8.1999999999999993</v>
      </c>
      <c r="P70">
        <v>8.4</v>
      </c>
      <c r="Q70">
        <v>8.6</v>
      </c>
      <c r="R70">
        <v>8.6999999999999993</v>
      </c>
      <c r="S70">
        <v>8.9</v>
      </c>
      <c r="T70">
        <v>9</v>
      </c>
      <c r="U70">
        <v>9.1999999999999993</v>
      </c>
      <c r="V70">
        <v>9.5</v>
      </c>
      <c r="W70">
        <v>9.8000000000000007</v>
      </c>
      <c r="X70">
        <v>10.1</v>
      </c>
      <c r="Y70">
        <v>10.3</v>
      </c>
      <c r="Z70">
        <v>10.6</v>
      </c>
      <c r="AA70">
        <v>10.9</v>
      </c>
      <c r="AB70">
        <v>11.3</v>
      </c>
      <c r="AC70">
        <v>11.6</v>
      </c>
      <c r="AD70">
        <v>11.9</v>
      </c>
      <c r="AE70">
        <v>12.3</v>
      </c>
      <c r="AF70">
        <v>12.7</v>
      </c>
      <c r="AG70">
        <v>13.2</v>
      </c>
      <c r="AH70">
        <v>13.6</v>
      </c>
      <c r="AI70">
        <v>14.1</v>
      </c>
      <c r="AJ70">
        <v>14.6</v>
      </c>
      <c r="AK70">
        <v>15.1</v>
      </c>
      <c r="AL70">
        <v>15.7</v>
      </c>
      <c r="AM70">
        <v>16.2</v>
      </c>
      <c r="AN70">
        <v>16.8</v>
      </c>
      <c r="AO70">
        <v>17.5</v>
      </c>
      <c r="AP70">
        <v>18.100000000000001</v>
      </c>
      <c r="AQ70">
        <v>18.8</v>
      </c>
      <c r="AR70">
        <v>19.5</v>
      </c>
      <c r="AS70">
        <v>20.3</v>
      </c>
      <c r="AT70">
        <v>21.1</v>
      </c>
    </row>
    <row r="71" spans="2:46" x14ac:dyDescent="0.35">
      <c r="B71" t="s">
        <v>179</v>
      </c>
      <c r="C71">
        <v>15.1</v>
      </c>
      <c r="D71">
        <v>15.2</v>
      </c>
      <c r="E71">
        <v>15.4</v>
      </c>
      <c r="F71">
        <v>15.7</v>
      </c>
      <c r="G71">
        <v>16</v>
      </c>
      <c r="H71">
        <v>16.3</v>
      </c>
      <c r="I71">
        <v>16.600000000000001</v>
      </c>
      <c r="J71">
        <v>17</v>
      </c>
      <c r="K71">
        <v>17.399999999999999</v>
      </c>
      <c r="L71">
        <v>17.8</v>
      </c>
      <c r="M71">
        <v>18.2</v>
      </c>
      <c r="N71">
        <v>18.899999999999999</v>
      </c>
      <c r="O71">
        <v>19.600000000000001</v>
      </c>
      <c r="P71">
        <v>20.2</v>
      </c>
      <c r="Q71">
        <v>21</v>
      </c>
      <c r="R71">
        <v>21.7</v>
      </c>
      <c r="S71">
        <v>22.5</v>
      </c>
      <c r="T71">
        <v>23.3</v>
      </c>
      <c r="U71">
        <v>24.1</v>
      </c>
      <c r="V71">
        <v>25.1</v>
      </c>
      <c r="W71">
        <v>26.1</v>
      </c>
      <c r="X71">
        <v>27.1</v>
      </c>
      <c r="Y71">
        <v>28.2</v>
      </c>
      <c r="Z71">
        <v>29.4</v>
      </c>
      <c r="AA71">
        <v>30.6</v>
      </c>
      <c r="AB71">
        <v>31.9</v>
      </c>
      <c r="AC71">
        <v>33.299999999999997</v>
      </c>
      <c r="AD71">
        <v>34.799999999999997</v>
      </c>
      <c r="AE71">
        <v>36.4</v>
      </c>
      <c r="AF71">
        <v>38.1</v>
      </c>
      <c r="AG71">
        <v>39.9</v>
      </c>
      <c r="AH71">
        <v>41.8</v>
      </c>
      <c r="AI71">
        <v>43.9</v>
      </c>
      <c r="AJ71">
        <v>46.1</v>
      </c>
      <c r="AK71">
        <v>48.4</v>
      </c>
      <c r="AL71">
        <v>50.9</v>
      </c>
      <c r="AM71">
        <v>53.6</v>
      </c>
      <c r="AN71">
        <v>56.5</v>
      </c>
      <c r="AO71">
        <v>59.6</v>
      </c>
      <c r="AP71">
        <v>62.8</v>
      </c>
      <c r="AQ71">
        <v>66.3</v>
      </c>
      <c r="AR71">
        <v>70.099999999999994</v>
      </c>
      <c r="AS71">
        <v>74.099999999999994</v>
      </c>
      <c r="AT71">
        <v>78.5</v>
      </c>
    </row>
    <row r="72" spans="2:46" x14ac:dyDescent="0.35">
      <c r="B72" t="s">
        <v>184</v>
      </c>
      <c r="C72">
        <v>2.5</v>
      </c>
      <c r="D72">
        <v>2.5</v>
      </c>
      <c r="E72">
        <v>2.6</v>
      </c>
      <c r="F72">
        <v>2.6</v>
      </c>
      <c r="G72">
        <v>2.7</v>
      </c>
      <c r="H72">
        <v>2.7</v>
      </c>
      <c r="I72">
        <v>2.8</v>
      </c>
      <c r="J72">
        <v>2.8</v>
      </c>
      <c r="K72">
        <v>2.9</v>
      </c>
      <c r="L72">
        <v>3</v>
      </c>
      <c r="M72">
        <v>3.1</v>
      </c>
      <c r="N72">
        <v>3.2</v>
      </c>
      <c r="O72">
        <v>3.3</v>
      </c>
      <c r="P72">
        <v>3.4</v>
      </c>
      <c r="Q72">
        <v>3.5</v>
      </c>
      <c r="R72">
        <v>3.6</v>
      </c>
      <c r="S72">
        <v>3.8</v>
      </c>
      <c r="T72">
        <v>3.9</v>
      </c>
      <c r="U72">
        <v>4</v>
      </c>
      <c r="V72">
        <v>4.2</v>
      </c>
      <c r="W72">
        <v>4.3</v>
      </c>
      <c r="X72">
        <v>4.5</v>
      </c>
      <c r="Y72">
        <v>4.7</v>
      </c>
      <c r="Z72">
        <v>4.9000000000000004</v>
      </c>
      <c r="AA72">
        <v>5.0999999999999996</v>
      </c>
      <c r="AB72">
        <v>5.3</v>
      </c>
      <c r="AC72">
        <v>5.5</v>
      </c>
      <c r="AD72">
        <v>5.7</v>
      </c>
      <c r="AE72">
        <v>6</v>
      </c>
      <c r="AF72">
        <v>6.2</v>
      </c>
      <c r="AG72">
        <v>6.5</v>
      </c>
      <c r="AH72">
        <v>6.8</v>
      </c>
      <c r="AI72">
        <v>7.1</v>
      </c>
      <c r="AJ72">
        <v>7.4</v>
      </c>
      <c r="AK72">
        <v>7.8</v>
      </c>
      <c r="AL72">
        <v>8.1</v>
      </c>
      <c r="AM72">
        <v>8.5</v>
      </c>
      <c r="AN72">
        <v>9</v>
      </c>
      <c r="AO72">
        <v>9.4</v>
      </c>
      <c r="AP72">
        <v>9.9</v>
      </c>
      <c r="AQ72">
        <v>10.4</v>
      </c>
      <c r="AR72">
        <v>10.9</v>
      </c>
      <c r="AS72">
        <v>11.4</v>
      </c>
      <c r="AT72">
        <v>12</v>
      </c>
    </row>
    <row r="73" spans="2:46" x14ac:dyDescent="0.35">
      <c r="B73" t="s">
        <v>189</v>
      </c>
      <c r="C73">
        <v>10.199999999999999</v>
      </c>
      <c r="D73">
        <v>10.3</v>
      </c>
      <c r="E73">
        <v>10.5</v>
      </c>
      <c r="F73">
        <v>10.7</v>
      </c>
      <c r="G73">
        <v>10.8</v>
      </c>
      <c r="H73">
        <v>11</v>
      </c>
      <c r="I73">
        <v>11.3</v>
      </c>
      <c r="J73">
        <v>11.5</v>
      </c>
      <c r="K73">
        <v>11.8</v>
      </c>
      <c r="L73">
        <v>12</v>
      </c>
      <c r="M73">
        <v>12.3</v>
      </c>
      <c r="N73">
        <v>12.8</v>
      </c>
      <c r="O73">
        <v>13.2</v>
      </c>
      <c r="P73">
        <v>13.7</v>
      </c>
      <c r="Q73">
        <v>14.3</v>
      </c>
      <c r="R73">
        <v>14.8</v>
      </c>
      <c r="S73">
        <v>15.4</v>
      </c>
      <c r="T73">
        <v>16</v>
      </c>
      <c r="U73">
        <v>16.7</v>
      </c>
      <c r="V73">
        <v>17.399999999999999</v>
      </c>
      <c r="W73">
        <v>18.2</v>
      </c>
      <c r="X73">
        <v>19</v>
      </c>
      <c r="Y73">
        <v>19.899999999999999</v>
      </c>
      <c r="Z73">
        <v>20.8</v>
      </c>
      <c r="AA73">
        <v>21.8</v>
      </c>
      <c r="AB73">
        <v>22.9</v>
      </c>
      <c r="AC73">
        <v>24.1</v>
      </c>
      <c r="AD73">
        <v>25.3</v>
      </c>
      <c r="AE73">
        <v>26.6</v>
      </c>
      <c r="AF73">
        <v>28.1</v>
      </c>
      <c r="AG73">
        <v>29.6</v>
      </c>
      <c r="AH73">
        <v>31.2</v>
      </c>
      <c r="AI73">
        <v>33</v>
      </c>
      <c r="AJ73">
        <v>34.9</v>
      </c>
      <c r="AK73">
        <v>37</v>
      </c>
      <c r="AL73">
        <v>39.1</v>
      </c>
      <c r="AM73">
        <v>41.5</v>
      </c>
      <c r="AN73">
        <v>44</v>
      </c>
      <c r="AO73">
        <v>46.7</v>
      </c>
      <c r="AP73">
        <v>49.6</v>
      </c>
      <c r="AQ73">
        <v>52.8</v>
      </c>
      <c r="AR73">
        <v>56.1</v>
      </c>
      <c r="AS73">
        <v>59.8</v>
      </c>
      <c r="AT73">
        <v>63.7</v>
      </c>
    </row>
    <row r="74" spans="2:46" x14ac:dyDescent="0.35">
      <c r="B74" t="s">
        <v>194</v>
      </c>
      <c r="C74">
        <v>7.4</v>
      </c>
      <c r="D74">
        <v>7.5</v>
      </c>
      <c r="E74">
        <v>7.6</v>
      </c>
      <c r="F74">
        <v>7.7</v>
      </c>
      <c r="G74">
        <v>7.8</v>
      </c>
      <c r="H74">
        <v>7.9</v>
      </c>
      <c r="I74">
        <v>8</v>
      </c>
      <c r="J74">
        <v>8.1</v>
      </c>
      <c r="K74">
        <v>8.1999999999999993</v>
      </c>
      <c r="L74">
        <v>8.1999999999999993</v>
      </c>
      <c r="M74">
        <v>8.3000000000000007</v>
      </c>
      <c r="N74">
        <v>8.4</v>
      </c>
      <c r="O74">
        <v>8.6</v>
      </c>
      <c r="P74">
        <v>8.6999999999999993</v>
      </c>
      <c r="Q74">
        <v>8.9</v>
      </c>
      <c r="R74">
        <v>9.1</v>
      </c>
      <c r="S74">
        <v>9.3000000000000007</v>
      </c>
      <c r="T74">
        <v>9.6</v>
      </c>
      <c r="U74">
        <v>9.8000000000000007</v>
      </c>
      <c r="V74">
        <v>10.1</v>
      </c>
      <c r="W74">
        <v>10.4</v>
      </c>
      <c r="X74">
        <v>10.8</v>
      </c>
      <c r="Y74">
        <v>11.1</v>
      </c>
      <c r="Z74">
        <v>11.5</v>
      </c>
      <c r="AA74">
        <v>11.9</v>
      </c>
      <c r="AB74">
        <v>12.3</v>
      </c>
      <c r="AC74">
        <v>12.7</v>
      </c>
      <c r="AD74">
        <v>13.2</v>
      </c>
      <c r="AE74">
        <v>13.7</v>
      </c>
      <c r="AF74">
        <v>14.2</v>
      </c>
      <c r="AG74">
        <v>14.7</v>
      </c>
      <c r="AH74">
        <v>15.3</v>
      </c>
      <c r="AI74">
        <v>16</v>
      </c>
      <c r="AJ74">
        <v>16.600000000000001</v>
      </c>
      <c r="AK74">
        <v>17.3</v>
      </c>
      <c r="AL74">
        <v>18.100000000000001</v>
      </c>
      <c r="AM74">
        <v>18.899999999999999</v>
      </c>
      <c r="AN74">
        <v>19.7</v>
      </c>
      <c r="AO74">
        <v>20.6</v>
      </c>
      <c r="AP74">
        <v>21.5</v>
      </c>
      <c r="AQ74">
        <v>22.5</v>
      </c>
      <c r="AR74">
        <v>23.6</v>
      </c>
      <c r="AS74">
        <v>24.7</v>
      </c>
      <c r="AT74">
        <v>25.8</v>
      </c>
    </row>
    <row r="75" spans="2:46" x14ac:dyDescent="0.35">
      <c r="B75" t="s">
        <v>198</v>
      </c>
      <c r="C75">
        <v>15.6</v>
      </c>
      <c r="D75">
        <v>15.4</v>
      </c>
      <c r="E75">
        <v>15.3</v>
      </c>
      <c r="F75">
        <v>15.1</v>
      </c>
      <c r="G75">
        <v>15</v>
      </c>
      <c r="H75">
        <v>14.9</v>
      </c>
      <c r="I75">
        <v>14.9</v>
      </c>
      <c r="J75">
        <v>14.8</v>
      </c>
      <c r="K75">
        <v>14.7</v>
      </c>
      <c r="L75">
        <v>14.6</v>
      </c>
      <c r="M75">
        <v>14.5</v>
      </c>
      <c r="N75">
        <v>14.9</v>
      </c>
      <c r="O75">
        <v>15.3</v>
      </c>
      <c r="P75">
        <v>15.7</v>
      </c>
      <c r="Q75">
        <v>16.2</v>
      </c>
      <c r="R75">
        <v>16.600000000000001</v>
      </c>
      <c r="S75">
        <v>17.100000000000001</v>
      </c>
      <c r="T75">
        <v>17.600000000000001</v>
      </c>
      <c r="U75">
        <v>18.100000000000001</v>
      </c>
      <c r="V75">
        <v>18.600000000000001</v>
      </c>
      <c r="W75">
        <v>19.100000000000001</v>
      </c>
      <c r="X75">
        <v>19.7</v>
      </c>
      <c r="Y75">
        <v>20.3</v>
      </c>
      <c r="Z75">
        <v>20.9</v>
      </c>
      <c r="AA75">
        <v>21.5</v>
      </c>
      <c r="AB75">
        <v>22.2</v>
      </c>
      <c r="AC75">
        <v>22.9</v>
      </c>
      <c r="AD75">
        <v>23.7</v>
      </c>
      <c r="AE75">
        <v>24.5</v>
      </c>
      <c r="AF75">
        <v>25.3</v>
      </c>
      <c r="AG75">
        <v>26.1</v>
      </c>
      <c r="AH75">
        <v>27</v>
      </c>
      <c r="AI75">
        <v>28</v>
      </c>
      <c r="AJ75">
        <v>28.9</v>
      </c>
      <c r="AK75">
        <v>30</v>
      </c>
      <c r="AL75">
        <v>31.1</v>
      </c>
      <c r="AM75">
        <v>32.200000000000003</v>
      </c>
      <c r="AN75">
        <v>33.4</v>
      </c>
      <c r="AO75">
        <v>34.6</v>
      </c>
      <c r="AP75">
        <v>35.9</v>
      </c>
      <c r="AQ75">
        <v>37.200000000000003</v>
      </c>
      <c r="AR75">
        <v>38.6</v>
      </c>
      <c r="AS75">
        <v>40</v>
      </c>
      <c r="AT75">
        <v>41.5</v>
      </c>
    </row>
    <row r="76" spans="2:46" x14ac:dyDescent="0.35">
      <c r="B76" t="s">
        <v>203</v>
      </c>
      <c r="C76">
        <v>21.8</v>
      </c>
      <c r="D76">
        <v>22.8</v>
      </c>
      <c r="E76">
        <v>24</v>
      </c>
      <c r="F76">
        <v>25.3</v>
      </c>
      <c r="G76">
        <v>26.7</v>
      </c>
      <c r="H76">
        <v>28.3</v>
      </c>
      <c r="I76">
        <v>30.1</v>
      </c>
      <c r="J76">
        <v>32.1</v>
      </c>
      <c r="K76">
        <v>34.4</v>
      </c>
      <c r="L76">
        <v>36.9</v>
      </c>
      <c r="M76">
        <v>39.700000000000003</v>
      </c>
      <c r="N76">
        <v>40.700000000000003</v>
      </c>
      <c r="O76">
        <v>41.6</v>
      </c>
      <c r="P76">
        <v>42.4</v>
      </c>
      <c r="Q76">
        <v>43.1</v>
      </c>
      <c r="R76">
        <v>43.8</v>
      </c>
      <c r="S76">
        <v>44.5</v>
      </c>
      <c r="T76">
        <v>45.1</v>
      </c>
      <c r="U76">
        <v>45.9</v>
      </c>
      <c r="V76">
        <v>47.1</v>
      </c>
      <c r="W76">
        <v>48.1</v>
      </c>
      <c r="X76">
        <v>49.2</v>
      </c>
      <c r="Y76">
        <v>50.3</v>
      </c>
      <c r="Z76">
        <v>51.4</v>
      </c>
      <c r="AA76">
        <v>52.5</v>
      </c>
      <c r="AB76">
        <v>53.7</v>
      </c>
      <c r="AC76">
        <v>54.9</v>
      </c>
      <c r="AD76">
        <v>56.2</v>
      </c>
      <c r="AE76">
        <v>57.5</v>
      </c>
      <c r="AF76">
        <v>59</v>
      </c>
      <c r="AG76">
        <v>60.5</v>
      </c>
      <c r="AH76">
        <v>62.1</v>
      </c>
      <c r="AI76">
        <v>63.7</v>
      </c>
      <c r="AJ76">
        <v>65.400000000000006</v>
      </c>
      <c r="AK76">
        <v>67.099999999999994</v>
      </c>
      <c r="AL76">
        <v>68.8</v>
      </c>
      <c r="AM76">
        <v>70.599999999999994</v>
      </c>
      <c r="AN76">
        <v>72.400000000000006</v>
      </c>
      <c r="AO76">
        <v>74.2</v>
      </c>
      <c r="AP76">
        <v>76</v>
      </c>
      <c r="AQ76">
        <v>77.8</v>
      </c>
      <c r="AR76">
        <v>79.599999999999994</v>
      </c>
      <c r="AS76">
        <v>81.3</v>
      </c>
      <c r="AT76">
        <v>83.2</v>
      </c>
    </row>
    <row r="77" spans="2:46" x14ac:dyDescent="0.35">
      <c r="B77" t="s">
        <v>208</v>
      </c>
      <c r="C77">
        <v>5.2</v>
      </c>
      <c r="D77">
        <v>5.5</v>
      </c>
      <c r="E77">
        <v>5.9</v>
      </c>
      <c r="F77">
        <v>6.2</v>
      </c>
      <c r="G77">
        <v>6.7</v>
      </c>
      <c r="H77">
        <v>7.2</v>
      </c>
      <c r="I77">
        <v>7.7</v>
      </c>
      <c r="J77">
        <v>8.4</v>
      </c>
      <c r="K77">
        <v>9.1</v>
      </c>
      <c r="L77">
        <v>9.9</v>
      </c>
      <c r="M77">
        <v>10.9</v>
      </c>
      <c r="N77">
        <v>11.3</v>
      </c>
      <c r="O77">
        <v>11.6</v>
      </c>
      <c r="P77">
        <v>12</v>
      </c>
      <c r="Q77">
        <v>12.3</v>
      </c>
      <c r="R77">
        <v>12.7</v>
      </c>
      <c r="S77">
        <v>13.1</v>
      </c>
      <c r="T77">
        <v>13.4</v>
      </c>
      <c r="U77">
        <v>13.8</v>
      </c>
      <c r="V77">
        <v>14.4</v>
      </c>
      <c r="W77">
        <v>14.9</v>
      </c>
      <c r="X77">
        <v>15.5</v>
      </c>
      <c r="Y77">
        <v>16.100000000000001</v>
      </c>
      <c r="Z77">
        <v>16.7</v>
      </c>
      <c r="AA77">
        <v>17.399999999999999</v>
      </c>
      <c r="AB77">
        <v>18</v>
      </c>
      <c r="AC77">
        <v>18.8</v>
      </c>
      <c r="AD77">
        <v>19.5</v>
      </c>
      <c r="AE77">
        <v>20.3</v>
      </c>
      <c r="AF77">
        <v>21.2</v>
      </c>
      <c r="AG77">
        <v>22.1</v>
      </c>
      <c r="AH77">
        <v>23</v>
      </c>
      <c r="AI77">
        <v>24</v>
      </c>
      <c r="AJ77">
        <v>25</v>
      </c>
      <c r="AK77">
        <v>26.1</v>
      </c>
      <c r="AL77">
        <v>27.2</v>
      </c>
      <c r="AM77">
        <v>28.3</v>
      </c>
      <c r="AN77">
        <v>29.4</v>
      </c>
      <c r="AO77">
        <v>30.6</v>
      </c>
      <c r="AP77">
        <v>31.7</v>
      </c>
      <c r="AQ77">
        <v>32.9</v>
      </c>
      <c r="AR77">
        <v>34</v>
      </c>
      <c r="AS77">
        <v>35.1</v>
      </c>
      <c r="AT77">
        <v>36.1</v>
      </c>
    </row>
    <row r="78" spans="2:46" x14ac:dyDescent="0.35">
      <c r="B78" t="s">
        <v>213</v>
      </c>
      <c r="C78">
        <v>29.3</v>
      </c>
      <c r="D78">
        <v>30.7</v>
      </c>
      <c r="E78">
        <v>32.200000000000003</v>
      </c>
      <c r="F78">
        <v>33.9</v>
      </c>
      <c r="G78">
        <v>35.799999999999997</v>
      </c>
      <c r="H78">
        <v>38</v>
      </c>
      <c r="I78">
        <v>40.4</v>
      </c>
      <c r="J78">
        <v>43.1</v>
      </c>
      <c r="K78">
        <v>46.1</v>
      </c>
      <c r="L78">
        <v>49.4</v>
      </c>
      <c r="M78">
        <v>53.2</v>
      </c>
      <c r="N78">
        <v>55</v>
      </c>
      <c r="O78">
        <v>56.9</v>
      </c>
      <c r="P78">
        <v>58.9</v>
      </c>
      <c r="Q78">
        <v>60.9</v>
      </c>
      <c r="R78">
        <v>63.1</v>
      </c>
      <c r="S78">
        <v>65.3</v>
      </c>
      <c r="T78">
        <v>67.7</v>
      </c>
      <c r="U78">
        <v>70.3</v>
      </c>
      <c r="V78">
        <v>73</v>
      </c>
      <c r="W78">
        <v>75.8</v>
      </c>
      <c r="X78">
        <v>78.8</v>
      </c>
      <c r="Y78">
        <v>82</v>
      </c>
      <c r="Z78">
        <v>85.4</v>
      </c>
      <c r="AA78">
        <v>89</v>
      </c>
      <c r="AB78">
        <v>92.8</v>
      </c>
      <c r="AC78">
        <v>96.8</v>
      </c>
      <c r="AD78">
        <v>101.1</v>
      </c>
      <c r="AE78">
        <v>105.6</v>
      </c>
      <c r="AF78">
        <v>110.5</v>
      </c>
      <c r="AG78">
        <v>115.6</v>
      </c>
      <c r="AH78">
        <v>121.1</v>
      </c>
      <c r="AI78">
        <v>126.9</v>
      </c>
      <c r="AJ78">
        <v>133.1</v>
      </c>
      <c r="AK78">
        <v>139.6</v>
      </c>
      <c r="AL78">
        <v>146.6</v>
      </c>
      <c r="AM78">
        <v>154</v>
      </c>
      <c r="AN78">
        <v>161.9</v>
      </c>
      <c r="AO78">
        <v>170.2</v>
      </c>
      <c r="AP78">
        <v>179.1</v>
      </c>
      <c r="AQ78">
        <v>188.5</v>
      </c>
      <c r="AR78">
        <v>198.5</v>
      </c>
      <c r="AS78">
        <v>209.1</v>
      </c>
      <c r="AT78">
        <v>220.4</v>
      </c>
    </row>
    <row r="79" spans="2:46" x14ac:dyDescent="0.35">
      <c r="B79" t="s">
        <v>218</v>
      </c>
      <c r="C79">
        <v>3.6</v>
      </c>
      <c r="D79">
        <v>3.9</v>
      </c>
      <c r="E79">
        <v>4.2</v>
      </c>
      <c r="F79">
        <v>4.5</v>
      </c>
      <c r="G79">
        <v>4.8</v>
      </c>
      <c r="H79">
        <v>5.3</v>
      </c>
      <c r="I79">
        <v>5.7</v>
      </c>
      <c r="J79">
        <v>6.2</v>
      </c>
      <c r="K79">
        <v>6.8</v>
      </c>
      <c r="L79">
        <v>7.4</v>
      </c>
      <c r="M79">
        <v>8.1999999999999993</v>
      </c>
      <c r="N79">
        <v>8.4</v>
      </c>
      <c r="O79">
        <v>8.6999999999999993</v>
      </c>
      <c r="P79">
        <v>9</v>
      </c>
      <c r="Q79">
        <v>9.4</v>
      </c>
      <c r="R79">
        <v>9.6999999999999993</v>
      </c>
      <c r="S79">
        <v>10.1</v>
      </c>
      <c r="T79">
        <v>10.4</v>
      </c>
      <c r="U79">
        <v>10.9</v>
      </c>
      <c r="V79">
        <v>11.3</v>
      </c>
      <c r="W79">
        <v>11.8</v>
      </c>
      <c r="X79">
        <v>12.3</v>
      </c>
      <c r="Y79">
        <v>12.8</v>
      </c>
      <c r="Z79">
        <v>13.4</v>
      </c>
      <c r="AA79">
        <v>14</v>
      </c>
      <c r="AB79">
        <v>14.6</v>
      </c>
      <c r="AC79">
        <v>15.3</v>
      </c>
      <c r="AD79">
        <v>16</v>
      </c>
      <c r="AE79">
        <v>16.8</v>
      </c>
      <c r="AF79">
        <v>17.600000000000001</v>
      </c>
      <c r="AG79">
        <v>18.5</v>
      </c>
      <c r="AH79">
        <v>19.399999999999999</v>
      </c>
      <c r="AI79">
        <v>20.399999999999999</v>
      </c>
      <c r="AJ79">
        <v>21.5</v>
      </c>
      <c r="AK79">
        <v>22.7</v>
      </c>
      <c r="AL79">
        <v>23.9</v>
      </c>
      <c r="AM79">
        <v>25.2</v>
      </c>
      <c r="AN79">
        <v>26.6</v>
      </c>
      <c r="AO79">
        <v>28.1</v>
      </c>
      <c r="AP79">
        <v>29.7</v>
      </c>
      <c r="AQ79">
        <v>31.4</v>
      </c>
      <c r="AR79">
        <v>33.200000000000003</v>
      </c>
      <c r="AS79">
        <v>35.200000000000003</v>
      </c>
      <c r="AT79">
        <v>37.200000000000003</v>
      </c>
    </row>
    <row r="80" spans="2:46" x14ac:dyDescent="0.35">
      <c r="B80" t="s">
        <v>223</v>
      </c>
      <c r="C80">
        <v>1.7</v>
      </c>
      <c r="D80">
        <v>1.8</v>
      </c>
      <c r="E80">
        <v>1.9</v>
      </c>
      <c r="F80">
        <v>2.1</v>
      </c>
      <c r="G80">
        <v>2.2999999999999998</v>
      </c>
      <c r="H80">
        <v>2.5</v>
      </c>
      <c r="I80">
        <v>2.7</v>
      </c>
      <c r="J80">
        <v>2.9</v>
      </c>
      <c r="K80">
        <v>3.2</v>
      </c>
      <c r="L80">
        <v>3.5</v>
      </c>
      <c r="M80">
        <v>3.8</v>
      </c>
      <c r="N80">
        <v>3.9</v>
      </c>
      <c r="O80">
        <v>4</v>
      </c>
      <c r="P80">
        <v>4.2</v>
      </c>
      <c r="Q80">
        <v>4.3</v>
      </c>
      <c r="R80">
        <v>4.4000000000000004</v>
      </c>
      <c r="S80">
        <v>4.5999999999999996</v>
      </c>
      <c r="T80">
        <v>4.8</v>
      </c>
      <c r="U80">
        <v>4.9000000000000004</v>
      </c>
      <c r="V80">
        <v>5.0999999999999996</v>
      </c>
      <c r="W80">
        <v>5.3</v>
      </c>
      <c r="X80">
        <v>5.5</v>
      </c>
      <c r="Y80">
        <v>5.7</v>
      </c>
      <c r="Z80">
        <v>6</v>
      </c>
      <c r="AA80">
        <v>6.2</v>
      </c>
      <c r="AB80">
        <v>6.5</v>
      </c>
      <c r="AC80">
        <v>6.8</v>
      </c>
      <c r="AD80">
        <v>7.1</v>
      </c>
      <c r="AE80">
        <v>7.4</v>
      </c>
      <c r="AF80">
        <v>7.7</v>
      </c>
      <c r="AG80">
        <v>8.1</v>
      </c>
      <c r="AH80">
        <v>8.5</v>
      </c>
      <c r="AI80">
        <v>8.9</v>
      </c>
      <c r="AJ80">
        <v>9.3000000000000007</v>
      </c>
      <c r="AK80">
        <v>9.8000000000000007</v>
      </c>
      <c r="AL80">
        <v>10.3</v>
      </c>
      <c r="AM80">
        <v>10.8</v>
      </c>
      <c r="AN80">
        <v>11.3</v>
      </c>
      <c r="AO80">
        <v>11.9</v>
      </c>
      <c r="AP80">
        <v>12.6</v>
      </c>
      <c r="AQ80">
        <v>13.2</v>
      </c>
      <c r="AR80">
        <v>13.9</v>
      </c>
      <c r="AS80">
        <v>14.7</v>
      </c>
      <c r="AT80">
        <v>15.5</v>
      </c>
    </row>
    <row r="81" spans="2:46" x14ac:dyDescent="0.35">
      <c r="B81" t="s">
        <v>228</v>
      </c>
      <c r="C81">
        <v>0.7</v>
      </c>
      <c r="D81">
        <v>0.8</v>
      </c>
      <c r="E81">
        <v>0.9</v>
      </c>
      <c r="F81">
        <v>0.9</v>
      </c>
      <c r="G81">
        <v>1</v>
      </c>
      <c r="H81">
        <v>1.1000000000000001</v>
      </c>
      <c r="I81">
        <v>1.2</v>
      </c>
      <c r="J81">
        <v>1.3</v>
      </c>
      <c r="K81">
        <v>1.4</v>
      </c>
      <c r="L81">
        <v>1.5</v>
      </c>
      <c r="M81">
        <v>1.6</v>
      </c>
      <c r="N81">
        <v>1.7</v>
      </c>
      <c r="O81">
        <v>1.7</v>
      </c>
      <c r="P81">
        <v>1.8</v>
      </c>
      <c r="Q81">
        <v>1.8</v>
      </c>
      <c r="R81">
        <v>1.9</v>
      </c>
      <c r="S81">
        <v>1.9</v>
      </c>
      <c r="T81">
        <v>2</v>
      </c>
      <c r="U81">
        <v>2.1</v>
      </c>
      <c r="V81">
        <v>2.1</v>
      </c>
      <c r="W81">
        <v>2.2000000000000002</v>
      </c>
      <c r="X81">
        <v>2.2999999999999998</v>
      </c>
      <c r="Y81">
        <v>2.4</v>
      </c>
      <c r="Z81">
        <v>2.5</v>
      </c>
      <c r="AA81">
        <v>2.6</v>
      </c>
      <c r="AB81">
        <v>2.7</v>
      </c>
      <c r="AC81">
        <v>2.8</v>
      </c>
      <c r="AD81">
        <v>2.9</v>
      </c>
      <c r="AE81">
        <v>3</v>
      </c>
      <c r="AF81">
        <v>3.1</v>
      </c>
      <c r="AG81">
        <v>3.2</v>
      </c>
      <c r="AH81">
        <v>3.4</v>
      </c>
      <c r="AI81">
        <v>3.5</v>
      </c>
      <c r="AJ81">
        <v>3.7</v>
      </c>
      <c r="AK81">
        <v>3.8</v>
      </c>
      <c r="AL81">
        <v>4</v>
      </c>
      <c r="AM81">
        <v>4.2</v>
      </c>
      <c r="AN81">
        <v>4.4000000000000004</v>
      </c>
      <c r="AO81">
        <v>4.5999999999999996</v>
      </c>
      <c r="AP81">
        <v>4.8</v>
      </c>
      <c r="AQ81">
        <v>5</v>
      </c>
      <c r="AR81">
        <v>5.3</v>
      </c>
      <c r="AS81">
        <v>5.5</v>
      </c>
      <c r="AT81">
        <v>5.8</v>
      </c>
    </row>
    <row r="82" spans="2:46" x14ac:dyDescent="0.35">
      <c r="B82" t="s">
        <v>233</v>
      </c>
      <c r="C82">
        <v>6.2</v>
      </c>
      <c r="D82">
        <v>6.6</v>
      </c>
      <c r="E82">
        <v>7.1</v>
      </c>
      <c r="F82">
        <v>7.6</v>
      </c>
      <c r="G82">
        <v>8.1</v>
      </c>
      <c r="H82">
        <v>8.6999999999999993</v>
      </c>
      <c r="I82">
        <v>9.4</v>
      </c>
      <c r="J82">
        <v>10.1</v>
      </c>
      <c r="K82">
        <v>11</v>
      </c>
      <c r="L82">
        <v>11.9</v>
      </c>
      <c r="M82">
        <v>12.8</v>
      </c>
      <c r="N82">
        <v>13.3</v>
      </c>
      <c r="O82">
        <v>13.7</v>
      </c>
      <c r="P82">
        <v>14.2</v>
      </c>
      <c r="Q82">
        <v>14.7</v>
      </c>
      <c r="R82">
        <v>15.2</v>
      </c>
      <c r="S82">
        <v>15.7</v>
      </c>
      <c r="T82">
        <v>16.2</v>
      </c>
      <c r="U82">
        <v>16.7</v>
      </c>
      <c r="V82">
        <v>17.3</v>
      </c>
      <c r="W82">
        <v>18</v>
      </c>
      <c r="X82">
        <v>18.600000000000001</v>
      </c>
      <c r="Y82">
        <v>19.3</v>
      </c>
      <c r="Z82">
        <v>20</v>
      </c>
      <c r="AA82">
        <v>20.8</v>
      </c>
      <c r="AB82">
        <v>21.6</v>
      </c>
      <c r="AC82">
        <v>22.5</v>
      </c>
      <c r="AD82">
        <v>23.4</v>
      </c>
      <c r="AE82">
        <v>24.3</v>
      </c>
      <c r="AF82">
        <v>25.3</v>
      </c>
      <c r="AG82">
        <v>26.4</v>
      </c>
      <c r="AH82">
        <v>27.6</v>
      </c>
      <c r="AI82">
        <v>28.8</v>
      </c>
      <c r="AJ82">
        <v>30</v>
      </c>
      <c r="AK82">
        <v>31.4</v>
      </c>
      <c r="AL82">
        <v>32.799999999999997</v>
      </c>
      <c r="AM82">
        <v>34.299999999999997</v>
      </c>
      <c r="AN82">
        <v>35.9</v>
      </c>
      <c r="AO82">
        <v>37.6</v>
      </c>
      <c r="AP82">
        <v>39.4</v>
      </c>
      <c r="AQ82">
        <v>41.2</v>
      </c>
      <c r="AR82">
        <v>43.2</v>
      </c>
      <c r="AS82">
        <v>45.3</v>
      </c>
      <c r="AT82">
        <v>47.5</v>
      </c>
    </row>
    <row r="83" spans="2:46" x14ac:dyDescent="0.35">
      <c r="B83" t="s">
        <v>238</v>
      </c>
      <c r="C83">
        <v>1.4</v>
      </c>
      <c r="D83">
        <v>1.5</v>
      </c>
      <c r="E83">
        <v>1.6</v>
      </c>
      <c r="F83">
        <v>1.7</v>
      </c>
      <c r="G83">
        <v>1.8</v>
      </c>
      <c r="H83">
        <v>2</v>
      </c>
      <c r="I83">
        <v>2.1</v>
      </c>
      <c r="J83">
        <v>2.2999999999999998</v>
      </c>
      <c r="K83">
        <v>2.5</v>
      </c>
      <c r="L83">
        <v>2.7</v>
      </c>
      <c r="M83">
        <v>2.9</v>
      </c>
      <c r="N83">
        <v>3</v>
      </c>
      <c r="O83">
        <v>3.1</v>
      </c>
      <c r="P83">
        <v>3.2</v>
      </c>
      <c r="Q83">
        <v>3.3</v>
      </c>
      <c r="R83">
        <v>3.4</v>
      </c>
      <c r="S83">
        <v>3.5</v>
      </c>
      <c r="T83">
        <v>3.6</v>
      </c>
      <c r="U83">
        <v>3.8</v>
      </c>
      <c r="V83">
        <v>3.9</v>
      </c>
      <c r="W83">
        <v>4.0999999999999996</v>
      </c>
      <c r="X83">
        <v>4.2</v>
      </c>
      <c r="Y83">
        <v>4.4000000000000004</v>
      </c>
      <c r="Z83">
        <v>4.5</v>
      </c>
      <c r="AA83">
        <v>4.7</v>
      </c>
      <c r="AB83">
        <v>4.9000000000000004</v>
      </c>
      <c r="AC83">
        <v>5.0999999999999996</v>
      </c>
      <c r="AD83">
        <v>5.3</v>
      </c>
      <c r="AE83">
        <v>5.5</v>
      </c>
      <c r="AF83">
        <v>5.8</v>
      </c>
      <c r="AG83">
        <v>6</v>
      </c>
      <c r="AH83">
        <v>6.3</v>
      </c>
      <c r="AI83">
        <v>6.6</v>
      </c>
      <c r="AJ83">
        <v>6.9</v>
      </c>
      <c r="AK83">
        <v>7.2</v>
      </c>
      <c r="AL83">
        <v>7.5</v>
      </c>
      <c r="AM83">
        <v>7.9</v>
      </c>
      <c r="AN83">
        <v>8.1999999999999993</v>
      </c>
      <c r="AO83">
        <v>8.6</v>
      </c>
      <c r="AP83">
        <v>9</v>
      </c>
      <c r="AQ83">
        <v>9.5</v>
      </c>
      <c r="AR83">
        <v>9.9</v>
      </c>
      <c r="AS83">
        <v>10.4</v>
      </c>
      <c r="AT83">
        <v>11</v>
      </c>
    </row>
    <row r="84" spans="2:46" x14ac:dyDescent="0.35">
      <c r="B84" t="s">
        <v>243</v>
      </c>
      <c r="C84">
        <v>25.3</v>
      </c>
      <c r="D84">
        <v>25.6</v>
      </c>
      <c r="E84">
        <v>26</v>
      </c>
      <c r="F84">
        <v>26.4</v>
      </c>
      <c r="G84">
        <v>26.9</v>
      </c>
      <c r="H84">
        <v>27.3</v>
      </c>
      <c r="I84">
        <v>27.8</v>
      </c>
      <c r="J84">
        <v>28.2</v>
      </c>
      <c r="K84">
        <v>28.7</v>
      </c>
      <c r="L84">
        <v>29.1</v>
      </c>
      <c r="M84">
        <v>29.5</v>
      </c>
      <c r="N84">
        <v>30.5</v>
      </c>
      <c r="O84">
        <v>31.4</v>
      </c>
      <c r="P84">
        <v>32.4</v>
      </c>
      <c r="Q84">
        <v>33.4</v>
      </c>
      <c r="R84">
        <v>34.5</v>
      </c>
      <c r="S84">
        <v>35.6</v>
      </c>
      <c r="T84">
        <v>36.799999999999997</v>
      </c>
      <c r="U84">
        <v>38</v>
      </c>
      <c r="V84">
        <v>39.4</v>
      </c>
      <c r="W84">
        <v>40.799999999999997</v>
      </c>
      <c r="X84">
        <v>42.3</v>
      </c>
      <c r="Y84">
        <v>43.9</v>
      </c>
      <c r="Z84">
        <v>45.5</v>
      </c>
      <c r="AA84">
        <v>47.3</v>
      </c>
      <c r="AB84">
        <v>49.2</v>
      </c>
      <c r="AC84">
        <v>51.1</v>
      </c>
      <c r="AD84">
        <v>53.2</v>
      </c>
      <c r="AE84">
        <v>55.5</v>
      </c>
      <c r="AF84">
        <v>57.8</v>
      </c>
      <c r="AG84">
        <v>60.3</v>
      </c>
      <c r="AH84">
        <v>63</v>
      </c>
      <c r="AI84">
        <v>65.8</v>
      </c>
      <c r="AJ84">
        <v>68.7</v>
      </c>
      <c r="AK84">
        <v>71.900000000000006</v>
      </c>
      <c r="AL84">
        <v>75.2</v>
      </c>
      <c r="AM84">
        <v>78.7</v>
      </c>
      <c r="AN84">
        <v>82.4</v>
      </c>
      <c r="AO84">
        <v>86.3</v>
      </c>
      <c r="AP84">
        <v>90.5</v>
      </c>
      <c r="AQ84">
        <v>94.9</v>
      </c>
      <c r="AR84">
        <v>99.5</v>
      </c>
      <c r="AS84">
        <v>104.4</v>
      </c>
      <c r="AT84">
        <v>109.6</v>
      </c>
    </row>
    <row r="85" spans="2:46" x14ac:dyDescent="0.35">
      <c r="B85" t="s">
        <v>248</v>
      </c>
      <c r="C85">
        <v>23</v>
      </c>
      <c r="D85">
        <v>22.7</v>
      </c>
      <c r="E85">
        <v>22.6</v>
      </c>
      <c r="F85">
        <v>22.4</v>
      </c>
      <c r="G85">
        <v>22.4</v>
      </c>
      <c r="H85">
        <v>22.3</v>
      </c>
      <c r="I85">
        <v>22.3</v>
      </c>
      <c r="J85">
        <v>22.3</v>
      </c>
      <c r="K85">
        <v>22.3</v>
      </c>
      <c r="L85">
        <v>22.2</v>
      </c>
      <c r="M85">
        <v>22.1</v>
      </c>
      <c r="N85">
        <v>22.5</v>
      </c>
      <c r="O85">
        <v>22.9</v>
      </c>
      <c r="P85">
        <v>23.2</v>
      </c>
      <c r="Q85">
        <v>23.6</v>
      </c>
      <c r="R85">
        <v>24</v>
      </c>
      <c r="S85">
        <v>24.5</v>
      </c>
      <c r="T85">
        <v>24.9</v>
      </c>
      <c r="U85">
        <v>25.4</v>
      </c>
      <c r="V85">
        <v>25.9</v>
      </c>
      <c r="W85">
        <v>26.5</v>
      </c>
      <c r="X85">
        <v>27.1</v>
      </c>
      <c r="Y85">
        <v>27.7</v>
      </c>
      <c r="Z85">
        <v>28.4</v>
      </c>
      <c r="AA85">
        <v>29</v>
      </c>
      <c r="AB85">
        <v>29.8</v>
      </c>
      <c r="AC85">
        <v>30.5</v>
      </c>
      <c r="AD85">
        <v>31.4</v>
      </c>
      <c r="AE85">
        <v>32.200000000000003</v>
      </c>
      <c r="AF85">
        <v>33.1</v>
      </c>
      <c r="AG85">
        <v>34.1</v>
      </c>
      <c r="AH85">
        <v>35.1</v>
      </c>
      <c r="AI85">
        <v>36.200000000000003</v>
      </c>
      <c r="AJ85">
        <v>37.299999999999997</v>
      </c>
      <c r="AK85">
        <v>38.5</v>
      </c>
      <c r="AL85">
        <v>39.700000000000003</v>
      </c>
      <c r="AM85">
        <v>41</v>
      </c>
      <c r="AN85">
        <v>42.4</v>
      </c>
      <c r="AO85">
        <v>43.8</v>
      </c>
      <c r="AP85">
        <v>45.3</v>
      </c>
      <c r="AQ85">
        <v>46.8</v>
      </c>
      <c r="AR85">
        <v>48.4</v>
      </c>
      <c r="AS85">
        <v>50.1</v>
      </c>
      <c r="AT85">
        <v>51.9</v>
      </c>
    </row>
    <row r="86" spans="2:46" x14ac:dyDescent="0.35">
      <c r="B86" t="s">
        <v>253</v>
      </c>
      <c r="C86">
        <v>4.7</v>
      </c>
      <c r="D86">
        <v>4.8</v>
      </c>
      <c r="E86">
        <v>4.9000000000000004</v>
      </c>
      <c r="F86">
        <v>5</v>
      </c>
      <c r="G86">
        <v>5.0999999999999996</v>
      </c>
      <c r="H86">
        <v>5.3</v>
      </c>
      <c r="I86">
        <v>5.4</v>
      </c>
      <c r="J86">
        <v>5.5</v>
      </c>
      <c r="K86">
        <v>5.7</v>
      </c>
      <c r="L86">
        <v>5.8</v>
      </c>
      <c r="M86">
        <v>6</v>
      </c>
      <c r="N86">
        <v>6.2</v>
      </c>
      <c r="O86">
        <v>6.3</v>
      </c>
      <c r="P86">
        <v>6.5</v>
      </c>
      <c r="Q86">
        <v>6.6</v>
      </c>
      <c r="R86">
        <v>6.8</v>
      </c>
      <c r="S86">
        <v>7</v>
      </c>
      <c r="T86">
        <v>7.2</v>
      </c>
      <c r="U86">
        <v>7.4</v>
      </c>
      <c r="V86">
        <v>7.7</v>
      </c>
      <c r="W86">
        <v>7.9</v>
      </c>
      <c r="X86">
        <v>8.1999999999999993</v>
      </c>
      <c r="Y86">
        <v>8.5</v>
      </c>
      <c r="Z86">
        <v>8.6999999999999993</v>
      </c>
      <c r="AA86">
        <v>9</v>
      </c>
      <c r="AB86">
        <v>9.4</v>
      </c>
      <c r="AC86">
        <v>9.6999999999999993</v>
      </c>
      <c r="AD86">
        <v>10.1</v>
      </c>
      <c r="AE86">
        <v>10.4</v>
      </c>
      <c r="AF86">
        <v>10.8</v>
      </c>
      <c r="AG86">
        <v>11.3</v>
      </c>
      <c r="AH86">
        <v>11.7</v>
      </c>
      <c r="AI86">
        <v>12.2</v>
      </c>
      <c r="AJ86">
        <v>12.6</v>
      </c>
      <c r="AK86">
        <v>13.2</v>
      </c>
      <c r="AL86">
        <v>13.7</v>
      </c>
      <c r="AM86">
        <v>14.3</v>
      </c>
      <c r="AN86">
        <v>14.9</v>
      </c>
      <c r="AO86">
        <v>15.5</v>
      </c>
      <c r="AP86">
        <v>16.100000000000001</v>
      </c>
      <c r="AQ86">
        <v>16.8</v>
      </c>
      <c r="AR86">
        <v>17.600000000000001</v>
      </c>
      <c r="AS86">
        <v>18.3</v>
      </c>
      <c r="AT86">
        <v>19.100000000000001</v>
      </c>
    </row>
    <row r="87" spans="2:46" x14ac:dyDescent="0.35">
      <c r="B87" t="s">
        <v>258</v>
      </c>
      <c r="C87">
        <v>2.4</v>
      </c>
      <c r="D87">
        <v>2.5</v>
      </c>
      <c r="E87">
        <v>2.7</v>
      </c>
      <c r="F87">
        <v>2.9</v>
      </c>
      <c r="G87">
        <v>3.1</v>
      </c>
      <c r="H87">
        <v>3.3</v>
      </c>
      <c r="I87">
        <v>3.6</v>
      </c>
      <c r="J87">
        <v>3.9</v>
      </c>
      <c r="K87">
        <v>4.3</v>
      </c>
      <c r="L87">
        <v>4.8</v>
      </c>
      <c r="M87">
        <v>5.3</v>
      </c>
      <c r="N87">
        <v>5.4</v>
      </c>
      <c r="O87">
        <v>5.6</v>
      </c>
      <c r="P87">
        <v>5.7</v>
      </c>
      <c r="Q87">
        <v>5.8</v>
      </c>
      <c r="R87">
        <v>6</v>
      </c>
      <c r="S87">
        <v>6.1</v>
      </c>
      <c r="T87">
        <v>6.3</v>
      </c>
      <c r="U87">
        <v>6.4</v>
      </c>
      <c r="V87">
        <v>6.6</v>
      </c>
      <c r="W87">
        <v>6.8</v>
      </c>
      <c r="X87">
        <v>7</v>
      </c>
      <c r="Y87">
        <v>7.2</v>
      </c>
      <c r="Z87">
        <v>7.4</v>
      </c>
      <c r="AA87">
        <v>7.6</v>
      </c>
      <c r="AB87">
        <v>7.8</v>
      </c>
      <c r="AC87">
        <v>8</v>
      </c>
      <c r="AD87">
        <v>8.3000000000000007</v>
      </c>
      <c r="AE87">
        <v>8.5</v>
      </c>
      <c r="AF87">
        <v>8.8000000000000007</v>
      </c>
      <c r="AG87">
        <v>9.1</v>
      </c>
      <c r="AH87">
        <v>9.4</v>
      </c>
      <c r="AI87">
        <v>9.8000000000000007</v>
      </c>
      <c r="AJ87">
        <v>10.1</v>
      </c>
      <c r="AK87">
        <v>10.5</v>
      </c>
      <c r="AL87">
        <v>10.9</v>
      </c>
      <c r="AM87">
        <v>11.3</v>
      </c>
      <c r="AN87">
        <v>11.7</v>
      </c>
      <c r="AO87">
        <v>12.2</v>
      </c>
      <c r="AP87">
        <v>12.7</v>
      </c>
      <c r="AQ87">
        <v>13.2</v>
      </c>
      <c r="AR87">
        <v>13.7</v>
      </c>
      <c r="AS87">
        <v>14.3</v>
      </c>
      <c r="AT87">
        <v>14.9</v>
      </c>
    </row>
    <row r="88" spans="2:46" x14ac:dyDescent="0.35">
      <c r="B88" t="s">
        <v>263</v>
      </c>
      <c r="C88">
        <v>115.8</v>
      </c>
      <c r="D88">
        <v>120.1</v>
      </c>
      <c r="E88">
        <v>124.2</v>
      </c>
      <c r="F88">
        <v>128.19999999999999</v>
      </c>
      <c r="G88">
        <v>131.9</v>
      </c>
      <c r="H88">
        <v>135.6</v>
      </c>
      <c r="I88">
        <v>139.19999999999999</v>
      </c>
      <c r="J88">
        <v>142.9</v>
      </c>
      <c r="K88">
        <v>146.4</v>
      </c>
      <c r="L88">
        <v>149.80000000000001</v>
      </c>
      <c r="M88">
        <v>153</v>
      </c>
      <c r="N88">
        <v>155</v>
      </c>
      <c r="O88">
        <v>157.30000000000001</v>
      </c>
      <c r="P88">
        <v>160.1</v>
      </c>
      <c r="Q88">
        <v>163.19999999999999</v>
      </c>
      <c r="R88">
        <v>166.5</v>
      </c>
      <c r="S88">
        <v>170.2</v>
      </c>
      <c r="T88">
        <v>174.2</v>
      </c>
      <c r="U88">
        <v>178.8</v>
      </c>
      <c r="V88">
        <v>183.8</v>
      </c>
      <c r="W88">
        <v>189.1</v>
      </c>
      <c r="X88">
        <v>194.7</v>
      </c>
      <c r="Y88">
        <v>200.6</v>
      </c>
      <c r="Z88">
        <v>206.9</v>
      </c>
      <c r="AA88">
        <v>213.6</v>
      </c>
      <c r="AB88">
        <v>220.7</v>
      </c>
      <c r="AC88">
        <v>228.1</v>
      </c>
      <c r="AD88">
        <v>236</v>
      </c>
      <c r="AE88">
        <v>244.5</v>
      </c>
      <c r="AF88">
        <v>253.5</v>
      </c>
      <c r="AG88">
        <v>263</v>
      </c>
      <c r="AH88">
        <v>273.10000000000002</v>
      </c>
      <c r="AI88">
        <v>283.7</v>
      </c>
      <c r="AJ88">
        <v>294.89999999999998</v>
      </c>
      <c r="AK88">
        <v>306.7</v>
      </c>
      <c r="AL88">
        <v>319.10000000000002</v>
      </c>
      <c r="AM88">
        <v>332.2</v>
      </c>
      <c r="AN88">
        <v>346.1</v>
      </c>
      <c r="AO88">
        <v>360.8</v>
      </c>
      <c r="AP88">
        <v>376.3</v>
      </c>
      <c r="AQ88">
        <v>392.7</v>
      </c>
      <c r="AR88">
        <v>410</v>
      </c>
      <c r="AS88">
        <v>428.4</v>
      </c>
      <c r="AT88">
        <v>447.8</v>
      </c>
    </row>
    <row r="89" spans="2:46" x14ac:dyDescent="0.35">
      <c r="B89" t="s">
        <v>268</v>
      </c>
      <c r="C89">
        <v>353.2</v>
      </c>
      <c r="D89">
        <v>359.1</v>
      </c>
      <c r="E89">
        <v>364.2</v>
      </c>
      <c r="F89">
        <v>368.7</v>
      </c>
      <c r="G89">
        <v>372.4</v>
      </c>
      <c r="H89">
        <v>375.5</v>
      </c>
      <c r="I89">
        <v>378.1</v>
      </c>
      <c r="J89">
        <v>380.6</v>
      </c>
      <c r="K89">
        <v>382.6</v>
      </c>
      <c r="L89">
        <v>383.9</v>
      </c>
      <c r="M89">
        <v>384.7</v>
      </c>
      <c r="N89">
        <v>388.1</v>
      </c>
      <c r="O89">
        <v>392.6</v>
      </c>
      <c r="P89">
        <v>398</v>
      </c>
      <c r="Q89">
        <v>404.5</v>
      </c>
      <c r="R89">
        <v>411.8</v>
      </c>
      <c r="S89">
        <v>420</v>
      </c>
      <c r="T89">
        <v>429</v>
      </c>
      <c r="U89">
        <v>439.4</v>
      </c>
      <c r="V89">
        <v>450.9</v>
      </c>
      <c r="W89">
        <v>463.3</v>
      </c>
      <c r="X89">
        <v>476.5</v>
      </c>
      <c r="Y89">
        <v>490.7</v>
      </c>
      <c r="Z89">
        <v>505.8</v>
      </c>
      <c r="AA89">
        <v>521.9</v>
      </c>
      <c r="AB89">
        <v>538.9</v>
      </c>
      <c r="AC89">
        <v>557</v>
      </c>
      <c r="AD89">
        <v>576.1</v>
      </c>
      <c r="AE89">
        <v>596.70000000000005</v>
      </c>
      <c r="AF89">
        <v>618.5</v>
      </c>
      <c r="AG89">
        <v>641.70000000000005</v>
      </c>
      <c r="AH89">
        <v>666.2</v>
      </c>
      <c r="AI89">
        <v>692.1</v>
      </c>
      <c r="AJ89">
        <v>719.5</v>
      </c>
      <c r="AK89">
        <v>748.4</v>
      </c>
      <c r="AL89">
        <v>779</v>
      </c>
      <c r="AM89">
        <v>811.3</v>
      </c>
      <c r="AN89">
        <v>845.5</v>
      </c>
      <c r="AO89">
        <v>881.6</v>
      </c>
      <c r="AP89">
        <v>919.7</v>
      </c>
      <c r="AQ89">
        <v>959.9</v>
      </c>
      <c r="AR89">
        <v>1002.5</v>
      </c>
      <c r="AS89">
        <v>1047.5</v>
      </c>
      <c r="AT89">
        <v>1095.0999999999999</v>
      </c>
    </row>
    <row r="90" spans="2:46" x14ac:dyDescent="0.35">
      <c r="B90" t="s">
        <v>273</v>
      </c>
      <c r="C90">
        <v>14.1</v>
      </c>
      <c r="D90">
        <v>14.1</v>
      </c>
      <c r="E90">
        <v>14.1</v>
      </c>
      <c r="F90">
        <v>14.1</v>
      </c>
      <c r="G90">
        <v>14.1</v>
      </c>
      <c r="H90">
        <v>14.1</v>
      </c>
      <c r="I90">
        <v>14</v>
      </c>
      <c r="J90">
        <v>14</v>
      </c>
      <c r="K90">
        <v>13.9</v>
      </c>
      <c r="L90">
        <v>13.8</v>
      </c>
      <c r="M90">
        <v>13.7</v>
      </c>
      <c r="N90">
        <v>14</v>
      </c>
      <c r="O90">
        <v>14.3</v>
      </c>
      <c r="P90">
        <v>14.7</v>
      </c>
      <c r="Q90">
        <v>15.1</v>
      </c>
      <c r="R90">
        <v>15.5</v>
      </c>
      <c r="S90">
        <v>15.9</v>
      </c>
      <c r="T90">
        <v>16.3</v>
      </c>
      <c r="U90">
        <v>16.8</v>
      </c>
      <c r="V90">
        <v>17.3</v>
      </c>
      <c r="W90">
        <v>17.8</v>
      </c>
      <c r="X90">
        <v>18.3</v>
      </c>
      <c r="Y90">
        <v>18.899999999999999</v>
      </c>
      <c r="Z90">
        <v>19.5</v>
      </c>
      <c r="AA90">
        <v>20.2</v>
      </c>
      <c r="AB90">
        <v>20.8</v>
      </c>
      <c r="AC90">
        <v>21.5</v>
      </c>
      <c r="AD90">
        <v>22.3</v>
      </c>
      <c r="AE90">
        <v>23.1</v>
      </c>
      <c r="AF90">
        <v>23.9</v>
      </c>
      <c r="AG90">
        <v>24.8</v>
      </c>
      <c r="AH90">
        <v>25.7</v>
      </c>
      <c r="AI90">
        <v>26.7</v>
      </c>
      <c r="AJ90">
        <v>27.7</v>
      </c>
      <c r="AK90">
        <v>28.8</v>
      </c>
      <c r="AL90">
        <v>29.9</v>
      </c>
      <c r="AM90">
        <v>31.1</v>
      </c>
      <c r="AN90">
        <v>32.299999999999997</v>
      </c>
      <c r="AO90">
        <v>33.700000000000003</v>
      </c>
      <c r="AP90">
        <v>35</v>
      </c>
      <c r="AQ90">
        <v>36.5</v>
      </c>
      <c r="AR90">
        <v>38</v>
      </c>
      <c r="AS90">
        <v>39.6</v>
      </c>
      <c r="AT90">
        <v>41.3</v>
      </c>
    </row>
    <row r="91" spans="2:46" x14ac:dyDescent="0.35">
      <c r="B91" t="s">
        <v>278</v>
      </c>
      <c r="C91">
        <v>84.8</v>
      </c>
      <c r="D91">
        <v>88.4</v>
      </c>
      <c r="E91">
        <v>92.4</v>
      </c>
      <c r="F91">
        <v>96.8</v>
      </c>
      <c r="G91">
        <v>101.4</v>
      </c>
      <c r="H91">
        <v>106.5</v>
      </c>
      <c r="I91">
        <v>111.9</v>
      </c>
      <c r="J91">
        <v>117.8</v>
      </c>
      <c r="K91">
        <v>124</v>
      </c>
      <c r="L91">
        <v>130.5</v>
      </c>
      <c r="M91">
        <v>137.4</v>
      </c>
      <c r="N91">
        <v>141</v>
      </c>
      <c r="O91">
        <v>144.69999999999999</v>
      </c>
      <c r="P91">
        <v>148.5</v>
      </c>
      <c r="Q91">
        <v>152.4</v>
      </c>
      <c r="R91">
        <v>156.5</v>
      </c>
      <c r="S91">
        <v>160.69999999999999</v>
      </c>
      <c r="T91">
        <v>165.1</v>
      </c>
      <c r="U91">
        <v>169.7</v>
      </c>
      <c r="V91">
        <v>174.6</v>
      </c>
      <c r="W91">
        <v>179.7</v>
      </c>
      <c r="X91">
        <v>185.1</v>
      </c>
      <c r="Y91">
        <v>190.9</v>
      </c>
      <c r="Z91">
        <v>196.9</v>
      </c>
      <c r="AA91">
        <v>203.3</v>
      </c>
      <c r="AB91">
        <v>210</v>
      </c>
      <c r="AC91">
        <v>217.1</v>
      </c>
      <c r="AD91">
        <v>224.6</v>
      </c>
      <c r="AE91">
        <v>232.5</v>
      </c>
      <c r="AF91">
        <v>240.8</v>
      </c>
      <c r="AG91">
        <v>249.7</v>
      </c>
      <c r="AH91">
        <v>259.10000000000002</v>
      </c>
      <c r="AI91">
        <v>269</v>
      </c>
      <c r="AJ91">
        <v>279.5</v>
      </c>
      <c r="AK91">
        <v>290.5</v>
      </c>
      <c r="AL91">
        <v>302.2</v>
      </c>
      <c r="AM91">
        <v>314.5</v>
      </c>
      <c r="AN91">
        <v>327.39999999999998</v>
      </c>
      <c r="AO91">
        <v>341.2</v>
      </c>
      <c r="AP91">
        <v>355.5</v>
      </c>
      <c r="AQ91">
        <v>370.7</v>
      </c>
      <c r="AR91">
        <v>386.7</v>
      </c>
      <c r="AS91">
        <v>403.7</v>
      </c>
      <c r="AT91">
        <v>421.5</v>
      </c>
    </row>
    <row r="92" spans="2:46" x14ac:dyDescent="0.35">
      <c r="B92" t="s">
        <v>283</v>
      </c>
      <c r="C92">
        <v>8.3000000000000007</v>
      </c>
      <c r="D92">
        <v>8.8000000000000007</v>
      </c>
      <c r="E92">
        <v>9.1999999999999993</v>
      </c>
      <c r="F92">
        <v>9.6</v>
      </c>
      <c r="G92">
        <v>10.1</v>
      </c>
      <c r="H92">
        <v>10.6</v>
      </c>
      <c r="I92">
        <v>11.1</v>
      </c>
      <c r="J92">
        <v>11.7</v>
      </c>
      <c r="K92">
        <v>12.3</v>
      </c>
      <c r="L92">
        <v>13</v>
      </c>
      <c r="M92">
        <v>13.6</v>
      </c>
      <c r="N92">
        <v>13.9</v>
      </c>
      <c r="O92">
        <v>14.2</v>
      </c>
      <c r="P92">
        <v>14.5</v>
      </c>
      <c r="Q92">
        <v>14.8</v>
      </c>
      <c r="R92">
        <v>15.1</v>
      </c>
      <c r="S92">
        <v>15.4</v>
      </c>
      <c r="T92">
        <v>15.7</v>
      </c>
      <c r="U92">
        <v>16.100000000000001</v>
      </c>
      <c r="V92">
        <v>16.600000000000001</v>
      </c>
      <c r="W92">
        <v>17</v>
      </c>
      <c r="X92">
        <v>17.5</v>
      </c>
      <c r="Y92">
        <v>18</v>
      </c>
      <c r="Z92">
        <v>18.5</v>
      </c>
      <c r="AA92">
        <v>19</v>
      </c>
      <c r="AB92">
        <v>19.600000000000001</v>
      </c>
      <c r="AC92">
        <v>20.2</v>
      </c>
      <c r="AD92">
        <v>20.8</v>
      </c>
      <c r="AE92">
        <v>21.5</v>
      </c>
      <c r="AF92">
        <v>22.2</v>
      </c>
      <c r="AG92">
        <v>23</v>
      </c>
      <c r="AH92">
        <v>23.8</v>
      </c>
      <c r="AI92">
        <v>24.6</v>
      </c>
      <c r="AJ92">
        <v>25.5</v>
      </c>
      <c r="AK92">
        <v>26.4</v>
      </c>
      <c r="AL92">
        <v>27.4</v>
      </c>
      <c r="AM92">
        <v>28.4</v>
      </c>
      <c r="AN92">
        <v>29.5</v>
      </c>
      <c r="AO92">
        <v>30.6</v>
      </c>
      <c r="AP92">
        <v>31.8</v>
      </c>
      <c r="AQ92">
        <v>33</v>
      </c>
      <c r="AR92">
        <v>34.4</v>
      </c>
      <c r="AS92">
        <v>35.700000000000003</v>
      </c>
      <c r="AT92">
        <v>37.200000000000003</v>
      </c>
    </row>
    <row r="93" spans="2:46" x14ac:dyDescent="0.35">
      <c r="B93" t="s">
        <v>288</v>
      </c>
      <c r="C93">
        <v>9.6999999999999993</v>
      </c>
      <c r="D93">
        <v>9.9</v>
      </c>
      <c r="E93">
        <v>10.1</v>
      </c>
      <c r="F93">
        <v>10.3</v>
      </c>
      <c r="G93">
        <v>10.5</v>
      </c>
      <c r="H93">
        <v>10.7</v>
      </c>
      <c r="I93">
        <v>11</v>
      </c>
      <c r="J93">
        <v>11.2</v>
      </c>
      <c r="K93">
        <v>11.5</v>
      </c>
      <c r="L93">
        <v>11.7</v>
      </c>
      <c r="M93">
        <v>12</v>
      </c>
      <c r="N93">
        <v>12.4</v>
      </c>
      <c r="O93">
        <v>12.9</v>
      </c>
      <c r="P93">
        <v>13.3</v>
      </c>
      <c r="Q93">
        <v>13.8</v>
      </c>
      <c r="R93">
        <v>14.3</v>
      </c>
      <c r="S93">
        <v>14.8</v>
      </c>
      <c r="T93">
        <v>15.3</v>
      </c>
      <c r="U93">
        <v>15.9</v>
      </c>
      <c r="V93">
        <v>16.5</v>
      </c>
      <c r="W93">
        <v>17.100000000000001</v>
      </c>
      <c r="X93">
        <v>17.7</v>
      </c>
      <c r="Y93">
        <v>18.399999999999999</v>
      </c>
      <c r="Z93">
        <v>19.100000000000001</v>
      </c>
      <c r="AA93">
        <v>19.899999999999999</v>
      </c>
      <c r="AB93">
        <v>20.7</v>
      </c>
      <c r="AC93">
        <v>21.6</v>
      </c>
      <c r="AD93">
        <v>22.5</v>
      </c>
      <c r="AE93">
        <v>23.4</v>
      </c>
      <c r="AF93">
        <v>24.5</v>
      </c>
      <c r="AG93">
        <v>25.5</v>
      </c>
      <c r="AH93">
        <v>26.7</v>
      </c>
      <c r="AI93">
        <v>27.9</v>
      </c>
      <c r="AJ93">
        <v>29.2</v>
      </c>
      <c r="AK93">
        <v>30.6</v>
      </c>
      <c r="AL93">
        <v>32.1</v>
      </c>
      <c r="AM93">
        <v>33.6</v>
      </c>
      <c r="AN93">
        <v>35.200000000000003</v>
      </c>
      <c r="AO93">
        <v>37</v>
      </c>
      <c r="AP93">
        <v>38.799999999999997</v>
      </c>
      <c r="AQ93">
        <v>40.799999999999997</v>
      </c>
      <c r="AR93">
        <v>42.9</v>
      </c>
      <c r="AS93">
        <v>45.1</v>
      </c>
      <c r="AT93">
        <v>47.4</v>
      </c>
    </row>
    <row r="94" spans="2:46" x14ac:dyDescent="0.35">
      <c r="B94" t="s">
        <v>293</v>
      </c>
      <c r="C94">
        <v>34.5</v>
      </c>
      <c r="D94">
        <v>34.9</v>
      </c>
      <c r="E94">
        <v>35.4</v>
      </c>
      <c r="F94">
        <v>36</v>
      </c>
      <c r="G94">
        <v>36.5</v>
      </c>
      <c r="H94">
        <v>37.200000000000003</v>
      </c>
      <c r="I94">
        <v>37.799999999999997</v>
      </c>
      <c r="J94">
        <v>38.6</v>
      </c>
      <c r="K94">
        <v>39.299999999999997</v>
      </c>
      <c r="L94">
        <v>40</v>
      </c>
      <c r="M94">
        <v>40.700000000000003</v>
      </c>
      <c r="N94">
        <v>42.1</v>
      </c>
      <c r="O94">
        <v>43.4</v>
      </c>
      <c r="P94">
        <v>44.7</v>
      </c>
      <c r="Q94">
        <v>46</v>
      </c>
      <c r="R94">
        <v>47.3</v>
      </c>
      <c r="S94">
        <v>48.6</v>
      </c>
      <c r="T94">
        <v>49.9</v>
      </c>
      <c r="U94">
        <v>51.4</v>
      </c>
      <c r="V94">
        <v>53</v>
      </c>
      <c r="W94">
        <v>54.6</v>
      </c>
      <c r="X94">
        <v>56.3</v>
      </c>
      <c r="Y94">
        <v>58</v>
      </c>
      <c r="Z94">
        <v>59.9</v>
      </c>
      <c r="AA94">
        <v>61.8</v>
      </c>
      <c r="AB94">
        <v>63.9</v>
      </c>
      <c r="AC94">
        <v>66</v>
      </c>
      <c r="AD94">
        <v>68.3</v>
      </c>
      <c r="AE94">
        <v>70.7</v>
      </c>
      <c r="AF94">
        <v>73.3</v>
      </c>
      <c r="AG94">
        <v>76</v>
      </c>
      <c r="AH94">
        <v>78.8</v>
      </c>
      <c r="AI94">
        <v>81.900000000000006</v>
      </c>
      <c r="AJ94">
        <v>85</v>
      </c>
      <c r="AK94">
        <v>88.4</v>
      </c>
      <c r="AL94">
        <v>91.9</v>
      </c>
      <c r="AM94">
        <v>95.6</v>
      </c>
      <c r="AN94">
        <v>99.5</v>
      </c>
      <c r="AO94">
        <v>103.7</v>
      </c>
      <c r="AP94">
        <v>108.1</v>
      </c>
      <c r="AQ94">
        <v>112.7</v>
      </c>
      <c r="AR94">
        <v>117.5</v>
      </c>
      <c r="AS94">
        <v>122.7</v>
      </c>
      <c r="AT94">
        <v>128.1</v>
      </c>
    </row>
    <row r="95" spans="2:46" x14ac:dyDescent="0.35">
      <c r="B95" t="s">
        <v>298</v>
      </c>
      <c r="C95">
        <v>160.80000000000001</v>
      </c>
      <c r="D95">
        <v>171.6</v>
      </c>
      <c r="E95">
        <v>183.6</v>
      </c>
      <c r="F95">
        <v>197</v>
      </c>
      <c r="G95">
        <v>211.7</v>
      </c>
      <c r="H95">
        <v>228.2</v>
      </c>
      <c r="I95">
        <v>246.6</v>
      </c>
      <c r="J95">
        <v>267.39999999999998</v>
      </c>
      <c r="K95">
        <v>290.5</v>
      </c>
      <c r="L95">
        <v>316.3</v>
      </c>
      <c r="M95">
        <v>345.2</v>
      </c>
      <c r="N95">
        <v>356.4</v>
      </c>
      <c r="O95">
        <v>368.2</v>
      </c>
      <c r="P95">
        <v>380.6</v>
      </c>
      <c r="Q95">
        <v>393.6</v>
      </c>
      <c r="R95">
        <v>407.4</v>
      </c>
      <c r="S95">
        <v>421.9</v>
      </c>
      <c r="T95">
        <v>437.3</v>
      </c>
      <c r="U95">
        <v>454.2</v>
      </c>
      <c r="V95">
        <v>472</v>
      </c>
      <c r="W95">
        <v>491.1</v>
      </c>
      <c r="X95">
        <v>511.3</v>
      </c>
      <c r="Y95">
        <v>532.79999999999995</v>
      </c>
      <c r="Z95">
        <v>555.79999999999995</v>
      </c>
      <c r="AA95">
        <v>580.20000000000005</v>
      </c>
      <c r="AB95">
        <v>606.29999999999995</v>
      </c>
      <c r="AC95">
        <v>634</v>
      </c>
      <c r="AD95">
        <v>663.5</v>
      </c>
      <c r="AE95">
        <v>695.3</v>
      </c>
      <c r="AF95">
        <v>729.1</v>
      </c>
      <c r="AG95">
        <v>765.4</v>
      </c>
      <c r="AH95">
        <v>804</v>
      </c>
      <c r="AI95">
        <v>845.3</v>
      </c>
      <c r="AJ95">
        <v>889.3</v>
      </c>
      <c r="AK95">
        <v>936.2</v>
      </c>
      <c r="AL95">
        <v>986.3</v>
      </c>
      <c r="AM95">
        <v>1039.8</v>
      </c>
      <c r="AN95">
        <v>1096.9000000000001</v>
      </c>
      <c r="AO95">
        <v>1157.9000000000001</v>
      </c>
      <c r="AP95">
        <v>1222.9000000000001</v>
      </c>
      <c r="AQ95">
        <v>1292.5</v>
      </c>
      <c r="AR95">
        <v>1366.8</v>
      </c>
      <c r="AS95">
        <v>1446.4</v>
      </c>
      <c r="AT95">
        <v>1531.3</v>
      </c>
    </row>
    <row r="96" spans="2:46" x14ac:dyDescent="0.35">
      <c r="B96" t="s">
        <v>303</v>
      </c>
      <c r="C96">
        <v>400.1</v>
      </c>
      <c r="D96">
        <v>390.3</v>
      </c>
      <c r="E96">
        <v>380.6</v>
      </c>
      <c r="F96">
        <v>371.4</v>
      </c>
      <c r="G96">
        <v>362</v>
      </c>
      <c r="H96">
        <v>353</v>
      </c>
      <c r="I96">
        <v>344.2</v>
      </c>
      <c r="J96">
        <v>336</v>
      </c>
      <c r="K96">
        <v>327.9</v>
      </c>
      <c r="L96">
        <v>319.8</v>
      </c>
      <c r="M96">
        <v>311.60000000000002</v>
      </c>
      <c r="N96">
        <v>315.60000000000002</v>
      </c>
      <c r="O96">
        <v>320.39999999999998</v>
      </c>
      <c r="P96">
        <v>325.8</v>
      </c>
      <c r="Q96">
        <v>331.9</v>
      </c>
      <c r="R96">
        <v>338.6</v>
      </c>
      <c r="S96">
        <v>345.9</v>
      </c>
      <c r="T96">
        <v>353.8</v>
      </c>
      <c r="U96">
        <v>362.7</v>
      </c>
      <c r="V96">
        <v>372.3</v>
      </c>
      <c r="W96">
        <v>382.5</v>
      </c>
      <c r="X96">
        <v>393.3</v>
      </c>
      <c r="Y96">
        <v>404.8</v>
      </c>
      <c r="Z96">
        <v>417</v>
      </c>
      <c r="AA96">
        <v>429.8</v>
      </c>
      <c r="AB96">
        <v>443.5</v>
      </c>
      <c r="AC96">
        <v>457.9</v>
      </c>
      <c r="AD96">
        <v>473.1</v>
      </c>
      <c r="AE96">
        <v>489.3</v>
      </c>
      <c r="AF96">
        <v>506.6</v>
      </c>
      <c r="AG96">
        <v>524.79999999999995</v>
      </c>
      <c r="AH96">
        <v>544.1</v>
      </c>
      <c r="AI96">
        <v>564.4</v>
      </c>
      <c r="AJ96">
        <v>585.9</v>
      </c>
      <c r="AK96">
        <v>608.5</v>
      </c>
      <c r="AL96">
        <v>632.4</v>
      </c>
      <c r="AM96">
        <v>657.6</v>
      </c>
      <c r="AN96">
        <v>684.3</v>
      </c>
      <c r="AO96">
        <v>712.4</v>
      </c>
      <c r="AP96">
        <v>742</v>
      </c>
      <c r="AQ96">
        <v>773.2</v>
      </c>
      <c r="AR96">
        <v>806.2</v>
      </c>
      <c r="AS96">
        <v>841.1</v>
      </c>
      <c r="AT96">
        <v>877.9</v>
      </c>
    </row>
    <row r="98" spans="1:46" x14ac:dyDescent="0.35">
      <c r="A98" t="s">
        <v>68</v>
      </c>
    </row>
    <row r="99" spans="1:46" x14ac:dyDescent="0.35">
      <c r="C99">
        <v>2007</v>
      </c>
      <c r="D99">
        <v>2008</v>
      </c>
      <c r="E99">
        <v>2009</v>
      </c>
      <c r="F99">
        <v>2010</v>
      </c>
      <c r="G99">
        <v>2011</v>
      </c>
      <c r="H99">
        <v>2012</v>
      </c>
      <c r="I99">
        <v>2013</v>
      </c>
      <c r="J99">
        <v>2014</v>
      </c>
      <c r="K99">
        <v>2015</v>
      </c>
      <c r="L99">
        <v>2016</v>
      </c>
      <c r="M99">
        <v>2017</v>
      </c>
      <c r="N99">
        <v>2018</v>
      </c>
      <c r="O99">
        <v>2019</v>
      </c>
      <c r="P99">
        <v>2020</v>
      </c>
      <c r="Q99">
        <v>2021</v>
      </c>
      <c r="R99">
        <v>2022</v>
      </c>
      <c r="S99">
        <v>2023</v>
      </c>
      <c r="T99">
        <v>2024</v>
      </c>
      <c r="U99">
        <v>2025</v>
      </c>
      <c r="V99">
        <v>2026</v>
      </c>
      <c r="W99">
        <v>2027</v>
      </c>
      <c r="X99">
        <v>2028</v>
      </c>
      <c r="Y99">
        <v>2029</v>
      </c>
      <c r="Z99">
        <v>2030</v>
      </c>
      <c r="AA99">
        <v>2031</v>
      </c>
      <c r="AB99">
        <v>2032</v>
      </c>
      <c r="AC99">
        <v>2033</v>
      </c>
      <c r="AD99">
        <v>2034</v>
      </c>
      <c r="AE99">
        <v>2035</v>
      </c>
      <c r="AF99">
        <v>2036</v>
      </c>
      <c r="AG99">
        <v>2037</v>
      </c>
      <c r="AH99">
        <v>2038</v>
      </c>
      <c r="AI99">
        <v>2039</v>
      </c>
      <c r="AJ99">
        <v>2040</v>
      </c>
      <c r="AK99">
        <v>2041</v>
      </c>
      <c r="AL99">
        <v>2042</v>
      </c>
      <c r="AM99">
        <v>2043</v>
      </c>
      <c r="AN99">
        <v>2044</v>
      </c>
      <c r="AO99">
        <v>2045</v>
      </c>
      <c r="AP99">
        <v>2046</v>
      </c>
      <c r="AQ99">
        <v>2047</v>
      </c>
      <c r="AR99">
        <v>2048</v>
      </c>
      <c r="AS99">
        <v>2049</v>
      </c>
      <c r="AT99">
        <v>2050</v>
      </c>
    </row>
    <row r="100" spans="1:46" x14ac:dyDescent="0.35">
      <c r="B100" t="s">
        <v>95</v>
      </c>
      <c r="C100">
        <v>125.8</v>
      </c>
      <c r="D100">
        <v>115.1</v>
      </c>
      <c r="E100">
        <v>106</v>
      </c>
      <c r="F100">
        <v>98.1</v>
      </c>
      <c r="G100">
        <v>91.9</v>
      </c>
      <c r="H100">
        <v>86.4</v>
      </c>
      <c r="I100">
        <v>81.3</v>
      </c>
      <c r="J100">
        <v>76.8</v>
      </c>
      <c r="K100">
        <v>72.599999999999994</v>
      </c>
      <c r="L100">
        <v>69.3</v>
      </c>
      <c r="M100">
        <v>66.099999999999994</v>
      </c>
      <c r="N100">
        <v>67.599999999999994</v>
      </c>
      <c r="O100">
        <v>69.3</v>
      </c>
      <c r="P100">
        <v>71.2</v>
      </c>
      <c r="Q100">
        <v>73.2</v>
      </c>
      <c r="R100">
        <v>75.400000000000006</v>
      </c>
      <c r="S100">
        <v>77.8</v>
      </c>
      <c r="T100">
        <v>80.400000000000006</v>
      </c>
      <c r="U100">
        <v>83.3</v>
      </c>
      <c r="V100">
        <v>86</v>
      </c>
      <c r="W100">
        <v>89</v>
      </c>
      <c r="X100">
        <v>92.3</v>
      </c>
      <c r="Y100">
        <v>95.8</v>
      </c>
      <c r="Z100">
        <v>99.7</v>
      </c>
      <c r="AA100">
        <v>104</v>
      </c>
      <c r="AB100">
        <v>108.7</v>
      </c>
      <c r="AC100">
        <v>113.9</v>
      </c>
      <c r="AD100">
        <v>119.5</v>
      </c>
      <c r="AE100">
        <v>125.6</v>
      </c>
      <c r="AF100">
        <v>132</v>
      </c>
      <c r="AG100">
        <v>139.1</v>
      </c>
      <c r="AH100">
        <v>146.80000000000001</v>
      </c>
      <c r="AI100">
        <v>155.30000000000001</v>
      </c>
      <c r="AJ100">
        <v>164.5</v>
      </c>
      <c r="AK100">
        <v>174.7</v>
      </c>
      <c r="AL100">
        <v>185.8</v>
      </c>
      <c r="AM100">
        <v>197.9</v>
      </c>
      <c r="AN100">
        <v>211.2</v>
      </c>
      <c r="AO100">
        <v>225.8</v>
      </c>
      <c r="AP100">
        <v>242.5</v>
      </c>
      <c r="AQ100">
        <v>260.89999999999998</v>
      </c>
      <c r="AR100">
        <v>281.10000000000002</v>
      </c>
      <c r="AS100">
        <v>303.39999999999998</v>
      </c>
      <c r="AT100">
        <v>328.1</v>
      </c>
    </row>
    <row r="101" spans="1:46" x14ac:dyDescent="0.35">
      <c r="B101" t="s">
        <v>100</v>
      </c>
      <c r="C101">
        <v>20</v>
      </c>
      <c r="D101">
        <v>18.5</v>
      </c>
      <c r="E101">
        <v>17.3</v>
      </c>
      <c r="F101">
        <v>16.2</v>
      </c>
      <c r="G101">
        <v>15.2</v>
      </c>
      <c r="H101">
        <v>14.3</v>
      </c>
      <c r="I101">
        <v>13.5</v>
      </c>
      <c r="J101">
        <v>12.8</v>
      </c>
      <c r="K101">
        <v>12.1</v>
      </c>
      <c r="L101">
        <v>11.4</v>
      </c>
      <c r="M101">
        <v>10.8</v>
      </c>
      <c r="N101">
        <v>10.9</v>
      </c>
      <c r="O101">
        <v>10.9</v>
      </c>
      <c r="P101">
        <v>11</v>
      </c>
      <c r="Q101">
        <v>11.2</v>
      </c>
      <c r="R101">
        <v>11.4</v>
      </c>
      <c r="S101">
        <v>11.6</v>
      </c>
      <c r="T101">
        <v>11.8</v>
      </c>
      <c r="U101">
        <v>12.1</v>
      </c>
      <c r="V101">
        <v>12.3</v>
      </c>
      <c r="W101">
        <v>12.6</v>
      </c>
      <c r="X101">
        <v>12.9</v>
      </c>
      <c r="Y101">
        <v>13.3</v>
      </c>
      <c r="Z101">
        <v>13.6</v>
      </c>
      <c r="AA101">
        <v>14</v>
      </c>
      <c r="AB101">
        <v>14.4</v>
      </c>
      <c r="AC101">
        <v>14.8</v>
      </c>
      <c r="AD101">
        <v>15.2</v>
      </c>
      <c r="AE101">
        <v>15.7</v>
      </c>
      <c r="AF101">
        <v>16.2</v>
      </c>
      <c r="AG101">
        <v>16.8</v>
      </c>
      <c r="AH101">
        <v>17.3</v>
      </c>
      <c r="AI101">
        <v>17.899999999999999</v>
      </c>
      <c r="AJ101">
        <v>18.600000000000001</v>
      </c>
      <c r="AK101">
        <v>19.3</v>
      </c>
      <c r="AL101">
        <v>20</v>
      </c>
      <c r="AM101">
        <v>20.7</v>
      </c>
      <c r="AN101">
        <v>21.6</v>
      </c>
      <c r="AO101">
        <v>22.4</v>
      </c>
      <c r="AP101">
        <v>23.4</v>
      </c>
      <c r="AQ101">
        <v>24.4</v>
      </c>
      <c r="AR101">
        <v>25.4</v>
      </c>
      <c r="AS101">
        <v>26.5</v>
      </c>
      <c r="AT101">
        <v>27.7</v>
      </c>
    </row>
    <row r="102" spans="1:46" x14ac:dyDescent="0.35">
      <c r="B102" t="s">
        <v>105</v>
      </c>
      <c r="C102">
        <v>9.1999999999999993</v>
      </c>
      <c r="D102">
        <v>8.3000000000000007</v>
      </c>
      <c r="E102">
        <v>7.6</v>
      </c>
      <c r="F102">
        <v>7</v>
      </c>
      <c r="G102">
        <v>6.4</v>
      </c>
      <c r="H102">
        <v>6</v>
      </c>
      <c r="I102">
        <v>5.6</v>
      </c>
      <c r="J102">
        <v>5.2</v>
      </c>
      <c r="K102">
        <v>4.9000000000000004</v>
      </c>
      <c r="L102">
        <v>4.5999999999999996</v>
      </c>
      <c r="M102">
        <v>4.3</v>
      </c>
      <c r="N102">
        <v>4.4000000000000004</v>
      </c>
      <c r="O102">
        <v>4.5</v>
      </c>
      <c r="P102">
        <v>4.5999999999999996</v>
      </c>
      <c r="Q102">
        <v>4.7</v>
      </c>
      <c r="R102">
        <v>4.8</v>
      </c>
      <c r="S102">
        <v>4.9000000000000004</v>
      </c>
      <c r="T102">
        <v>5</v>
      </c>
      <c r="U102">
        <v>5.0999999999999996</v>
      </c>
      <c r="V102">
        <v>5.2</v>
      </c>
      <c r="W102">
        <v>5.3</v>
      </c>
      <c r="X102">
        <v>5.4</v>
      </c>
      <c r="Y102">
        <v>5.6</v>
      </c>
      <c r="Z102">
        <v>5.7</v>
      </c>
      <c r="AA102">
        <v>5.9</v>
      </c>
      <c r="AB102">
        <v>6</v>
      </c>
      <c r="AC102">
        <v>6.2</v>
      </c>
      <c r="AD102">
        <v>6.4</v>
      </c>
      <c r="AE102">
        <v>6.6</v>
      </c>
      <c r="AF102">
        <v>6.8</v>
      </c>
      <c r="AG102">
        <v>7</v>
      </c>
      <c r="AH102">
        <v>7.2</v>
      </c>
      <c r="AI102">
        <v>7.4</v>
      </c>
      <c r="AJ102">
        <v>7.7</v>
      </c>
      <c r="AK102">
        <v>8</v>
      </c>
      <c r="AL102">
        <v>8.3000000000000007</v>
      </c>
      <c r="AM102">
        <v>8.6</v>
      </c>
      <c r="AN102">
        <v>8.9</v>
      </c>
      <c r="AO102">
        <v>9.1999999999999993</v>
      </c>
      <c r="AP102">
        <v>9.6</v>
      </c>
      <c r="AQ102">
        <v>10</v>
      </c>
      <c r="AR102">
        <v>10.4</v>
      </c>
      <c r="AS102">
        <v>10.8</v>
      </c>
      <c r="AT102">
        <v>11.2</v>
      </c>
    </row>
    <row r="103" spans="1:46" x14ac:dyDescent="0.35">
      <c r="B103" t="s">
        <v>110</v>
      </c>
      <c r="C103">
        <v>93.6</v>
      </c>
      <c r="D103">
        <v>95.8</v>
      </c>
      <c r="E103">
        <v>98.4</v>
      </c>
      <c r="F103">
        <v>101.2</v>
      </c>
      <c r="G103">
        <v>104.2</v>
      </c>
      <c r="H103">
        <v>107.3</v>
      </c>
      <c r="I103">
        <v>110.5</v>
      </c>
      <c r="J103">
        <v>110.4</v>
      </c>
      <c r="K103">
        <v>110.6</v>
      </c>
      <c r="L103">
        <v>110.7</v>
      </c>
      <c r="M103">
        <v>110.8</v>
      </c>
      <c r="N103">
        <v>116.6</v>
      </c>
      <c r="O103">
        <v>122.2</v>
      </c>
      <c r="P103">
        <v>128.30000000000001</v>
      </c>
      <c r="Q103">
        <v>134.80000000000001</v>
      </c>
      <c r="R103">
        <v>141.9</v>
      </c>
      <c r="S103">
        <v>149.4</v>
      </c>
      <c r="T103">
        <v>157.5</v>
      </c>
      <c r="U103">
        <v>159.9</v>
      </c>
      <c r="V103">
        <v>163.9</v>
      </c>
      <c r="W103">
        <v>168.2</v>
      </c>
      <c r="X103">
        <v>173.4</v>
      </c>
      <c r="Y103">
        <v>179.1</v>
      </c>
      <c r="Z103">
        <v>185.4</v>
      </c>
      <c r="AA103">
        <v>192.2</v>
      </c>
      <c r="AB103">
        <v>199.6</v>
      </c>
      <c r="AC103">
        <v>207.5</v>
      </c>
      <c r="AD103">
        <v>216</v>
      </c>
      <c r="AE103">
        <v>222.5</v>
      </c>
      <c r="AF103">
        <v>230.2</v>
      </c>
      <c r="AG103">
        <v>238.1</v>
      </c>
      <c r="AH103">
        <v>247</v>
      </c>
      <c r="AI103">
        <v>256.39999999999998</v>
      </c>
      <c r="AJ103">
        <v>266.60000000000002</v>
      </c>
      <c r="AK103">
        <v>277.3</v>
      </c>
      <c r="AL103">
        <v>288.89999999999998</v>
      </c>
      <c r="AM103">
        <v>301</v>
      </c>
      <c r="AN103">
        <v>313.89999999999998</v>
      </c>
      <c r="AO103">
        <v>327.39999999999998</v>
      </c>
      <c r="AP103">
        <v>341.8</v>
      </c>
      <c r="AQ103">
        <v>356.7</v>
      </c>
      <c r="AR103">
        <v>372.6</v>
      </c>
      <c r="AS103">
        <v>389</v>
      </c>
      <c r="AT103">
        <v>406.6</v>
      </c>
    </row>
    <row r="104" spans="1:46" x14ac:dyDescent="0.35">
      <c r="B104" t="s">
        <v>115</v>
      </c>
      <c r="C104">
        <v>13</v>
      </c>
      <c r="D104">
        <v>12.6</v>
      </c>
      <c r="E104">
        <v>12.1</v>
      </c>
      <c r="F104">
        <v>11.7</v>
      </c>
      <c r="G104">
        <v>11.4</v>
      </c>
      <c r="H104">
        <v>11.1</v>
      </c>
      <c r="I104">
        <v>10.8</v>
      </c>
      <c r="J104">
        <v>10.5</v>
      </c>
      <c r="K104">
        <v>10.3</v>
      </c>
      <c r="L104">
        <v>10</v>
      </c>
      <c r="M104">
        <v>9.6999999999999993</v>
      </c>
      <c r="N104">
        <v>9.9</v>
      </c>
      <c r="O104">
        <v>10</v>
      </c>
      <c r="P104">
        <v>10.199999999999999</v>
      </c>
      <c r="Q104">
        <v>10.4</v>
      </c>
      <c r="R104">
        <v>10.6</v>
      </c>
      <c r="S104">
        <v>10.9</v>
      </c>
      <c r="T104">
        <v>11.1</v>
      </c>
      <c r="U104">
        <v>11.4</v>
      </c>
      <c r="V104">
        <v>11.7</v>
      </c>
      <c r="W104">
        <v>12.1</v>
      </c>
      <c r="X104">
        <v>12.4</v>
      </c>
      <c r="Y104">
        <v>12.8</v>
      </c>
      <c r="Z104">
        <v>13.2</v>
      </c>
      <c r="AA104">
        <v>13.6</v>
      </c>
      <c r="AB104">
        <v>14</v>
      </c>
      <c r="AC104">
        <v>14.5</v>
      </c>
      <c r="AD104">
        <v>15</v>
      </c>
      <c r="AE104">
        <v>15.5</v>
      </c>
      <c r="AF104">
        <v>16</v>
      </c>
      <c r="AG104">
        <v>16.600000000000001</v>
      </c>
      <c r="AH104">
        <v>17.3</v>
      </c>
      <c r="AI104">
        <v>17.899999999999999</v>
      </c>
      <c r="AJ104">
        <v>18.600000000000001</v>
      </c>
      <c r="AK104">
        <v>19.399999999999999</v>
      </c>
      <c r="AL104">
        <v>20.2</v>
      </c>
      <c r="AM104">
        <v>21</v>
      </c>
      <c r="AN104">
        <v>21.9</v>
      </c>
      <c r="AO104">
        <v>22.8</v>
      </c>
      <c r="AP104">
        <v>23.9</v>
      </c>
      <c r="AQ104">
        <v>24.9</v>
      </c>
      <c r="AR104">
        <v>26</v>
      </c>
      <c r="AS104">
        <v>27.2</v>
      </c>
      <c r="AT104">
        <v>28.4</v>
      </c>
    </row>
    <row r="105" spans="1:46" x14ac:dyDescent="0.35">
      <c r="B105" t="s">
        <v>120</v>
      </c>
      <c r="C105">
        <v>405.8</v>
      </c>
      <c r="D105">
        <v>393.4</v>
      </c>
      <c r="E105">
        <v>382.7</v>
      </c>
      <c r="F105">
        <v>373.2</v>
      </c>
      <c r="G105">
        <v>365.7</v>
      </c>
      <c r="H105">
        <v>358.8</v>
      </c>
      <c r="I105">
        <v>352.3</v>
      </c>
      <c r="J105">
        <v>346.4</v>
      </c>
      <c r="K105">
        <v>340.4</v>
      </c>
      <c r="L105">
        <v>334.3</v>
      </c>
      <c r="M105">
        <v>327.9</v>
      </c>
      <c r="N105">
        <v>337</v>
      </c>
      <c r="O105">
        <v>346.5</v>
      </c>
      <c r="P105">
        <v>356.3</v>
      </c>
      <c r="Q105">
        <v>366.4</v>
      </c>
      <c r="R105">
        <v>377</v>
      </c>
      <c r="S105">
        <v>388</v>
      </c>
      <c r="T105">
        <v>399.6</v>
      </c>
      <c r="U105">
        <v>412.1</v>
      </c>
      <c r="V105">
        <v>424.6</v>
      </c>
      <c r="W105">
        <v>437.8</v>
      </c>
      <c r="X105">
        <v>451.8</v>
      </c>
      <c r="Y105">
        <v>466.5</v>
      </c>
      <c r="Z105">
        <v>482.1</v>
      </c>
      <c r="AA105">
        <v>498.3</v>
      </c>
      <c r="AB105">
        <v>515.29999999999995</v>
      </c>
      <c r="AC105">
        <v>533.20000000000005</v>
      </c>
      <c r="AD105">
        <v>552</v>
      </c>
      <c r="AE105">
        <v>571.9</v>
      </c>
      <c r="AF105">
        <v>592.29999999999995</v>
      </c>
      <c r="AG105">
        <v>613.70000000000005</v>
      </c>
      <c r="AH105">
        <v>636.1</v>
      </c>
      <c r="AI105">
        <v>659.7</v>
      </c>
      <c r="AJ105">
        <v>684.4</v>
      </c>
      <c r="AK105">
        <v>710.4</v>
      </c>
      <c r="AL105">
        <v>737.6</v>
      </c>
      <c r="AM105">
        <v>765.9</v>
      </c>
      <c r="AN105">
        <v>795.4</v>
      </c>
      <c r="AO105">
        <v>826</v>
      </c>
      <c r="AP105">
        <v>857.4</v>
      </c>
      <c r="AQ105">
        <v>889.9</v>
      </c>
      <c r="AR105">
        <v>923.3</v>
      </c>
      <c r="AS105">
        <v>957.7</v>
      </c>
      <c r="AT105">
        <v>993</v>
      </c>
    </row>
    <row r="106" spans="1:46" x14ac:dyDescent="0.35">
      <c r="B106" t="s">
        <v>125</v>
      </c>
      <c r="C106">
        <v>90.7</v>
      </c>
      <c r="D106">
        <v>87.7</v>
      </c>
      <c r="E106">
        <v>85.6</v>
      </c>
      <c r="F106">
        <v>83.9</v>
      </c>
      <c r="G106">
        <v>82.5</v>
      </c>
      <c r="H106">
        <v>81.3</v>
      </c>
      <c r="I106">
        <v>80.3</v>
      </c>
      <c r="J106">
        <v>79.5</v>
      </c>
      <c r="K106">
        <v>78.7</v>
      </c>
      <c r="L106">
        <v>78</v>
      </c>
      <c r="M106">
        <v>77.2</v>
      </c>
      <c r="N106">
        <v>79.8</v>
      </c>
      <c r="O106">
        <v>82.2</v>
      </c>
      <c r="P106">
        <v>84.7</v>
      </c>
      <c r="Q106">
        <v>87.2</v>
      </c>
      <c r="R106">
        <v>89.7</v>
      </c>
      <c r="S106">
        <v>92.2</v>
      </c>
      <c r="T106">
        <v>94.8</v>
      </c>
      <c r="U106">
        <v>97.7</v>
      </c>
      <c r="V106">
        <v>100.6</v>
      </c>
      <c r="W106">
        <v>103.8</v>
      </c>
      <c r="X106">
        <v>107</v>
      </c>
      <c r="Y106">
        <v>110.5</v>
      </c>
      <c r="Z106">
        <v>114.1</v>
      </c>
      <c r="AA106">
        <v>118</v>
      </c>
      <c r="AB106">
        <v>122.1</v>
      </c>
      <c r="AC106">
        <v>126.5</v>
      </c>
      <c r="AD106">
        <v>131.1</v>
      </c>
      <c r="AE106">
        <v>136.1</v>
      </c>
      <c r="AF106">
        <v>141.4</v>
      </c>
      <c r="AG106">
        <v>147.1</v>
      </c>
      <c r="AH106">
        <v>153.19999999999999</v>
      </c>
      <c r="AI106">
        <v>159.69999999999999</v>
      </c>
      <c r="AJ106">
        <v>166.6</v>
      </c>
      <c r="AK106">
        <v>173.9</v>
      </c>
      <c r="AL106">
        <v>181.8</v>
      </c>
      <c r="AM106">
        <v>190.2</v>
      </c>
      <c r="AN106">
        <v>199.1</v>
      </c>
      <c r="AO106">
        <v>208.7</v>
      </c>
      <c r="AP106">
        <v>219</v>
      </c>
      <c r="AQ106">
        <v>230.1</v>
      </c>
      <c r="AR106">
        <v>241.9</v>
      </c>
      <c r="AS106">
        <v>254.6</v>
      </c>
      <c r="AT106">
        <v>268.3</v>
      </c>
    </row>
    <row r="107" spans="1:46" x14ac:dyDescent="0.35">
      <c r="B107" t="s">
        <v>130</v>
      </c>
      <c r="C107">
        <v>23.1</v>
      </c>
      <c r="D107">
        <v>22.1</v>
      </c>
      <c r="E107">
        <v>21.4</v>
      </c>
      <c r="F107">
        <v>20.9</v>
      </c>
      <c r="G107">
        <v>20.5</v>
      </c>
      <c r="H107">
        <v>20.2</v>
      </c>
      <c r="I107">
        <v>19.899999999999999</v>
      </c>
      <c r="J107">
        <v>19.7</v>
      </c>
      <c r="K107">
        <v>19.5</v>
      </c>
      <c r="L107">
        <v>19.399999999999999</v>
      </c>
      <c r="M107">
        <v>19.3</v>
      </c>
      <c r="N107">
        <v>19.8</v>
      </c>
      <c r="O107">
        <v>20.399999999999999</v>
      </c>
      <c r="P107">
        <v>20.9</v>
      </c>
      <c r="Q107">
        <v>21.4</v>
      </c>
      <c r="R107">
        <v>21.9</v>
      </c>
      <c r="S107">
        <v>22.4</v>
      </c>
      <c r="T107">
        <v>22.9</v>
      </c>
      <c r="U107">
        <v>23.5</v>
      </c>
      <c r="V107">
        <v>23.9</v>
      </c>
      <c r="W107">
        <v>24.4</v>
      </c>
      <c r="X107">
        <v>25</v>
      </c>
      <c r="Y107">
        <v>25.6</v>
      </c>
      <c r="Z107">
        <v>26.2</v>
      </c>
      <c r="AA107">
        <v>26.8</v>
      </c>
      <c r="AB107">
        <v>27.6</v>
      </c>
      <c r="AC107">
        <v>28.3</v>
      </c>
      <c r="AD107">
        <v>29.1</v>
      </c>
      <c r="AE107">
        <v>30</v>
      </c>
      <c r="AF107">
        <v>30.8</v>
      </c>
      <c r="AG107">
        <v>31.8</v>
      </c>
      <c r="AH107">
        <v>32.799999999999997</v>
      </c>
      <c r="AI107">
        <v>33.799999999999997</v>
      </c>
      <c r="AJ107">
        <v>34.9</v>
      </c>
      <c r="AK107">
        <v>36.200000000000003</v>
      </c>
      <c r="AL107">
        <v>37.4</v>
      </c>
      <c r="AM107">
        <v>38.799999999999997</v>
      </c>
      <c r="AN107">
        <v>40.200000000000003</v>
      </c>
      <c r="AO107">
        <v>41.8</v>
      </c>
      <c r="AP107">
        <v>43.5</v>
      </c>
      <c r="AQ107">
        <v>45.2</v>
      </c>
      <c r="AR107">
        <v>47.1</v>
      </c>
      <c r="AS107">
        <v>49.1</v>
      </c>
      <c r="AT107">
        <v>51.2</v>
      </c>
    </row>
    <row r="108" spans="1:46" x14ac:dyDescent="0.35">
      <c r="B108" t="s">
        <v>135</v>
      </c>
      <c r="C108">
        <v>18.899999999999999</v>
      </c>
      <c r="D108">
        <v>18.7</v>
      </c>
      <c r="E108">
        <v>18.600000000000001</v>
      </c>
      <c r="F108">
        <v>18.600000000000001</v>
      </c>
      <c r="G108">
        <v>18.600000000000001</v>
      </c>
      <c r="H108">
        <v>18.600000000000001</v>
      </c>
      <c r="I108">
        <v>18.600000000000001</v>
      </c>
      <c r="J108">
        <v>18.7</v>
      </c>
      <c r="K108">
        <v>18.7</v>
      </c>
      <c r="L108">
        <v>18.8</v>
      </c>
      <c r="M108">
        <v>18.8</v>
      </c>
      <c r="N108">
        <v>19.399999999999999</v>
      </c>
      <c r="O108">
        <v>20.100000000000001</v>
      </c>
      <c r="P108">
        <v>20.7</v>
      </c>
      <c r="Q108">
        <v>21.4</v>
      </c>
      <c r="R108">
        <v>22.1</v>
      </c>
      <c r="S108">
        <v>22.8</v>
      </c>
      <c r="T108">
        <v>23.6</v>
      </c>
      <c r="U108">
        <v>24.4</v>
      </c>
      <c r="V108">
        <v>25.2</v>
      </c>
      <c r="W108">
        <v>26.1</v>
      </c>
      <c r="X108">
        <v>27.1</v>
      </c>
      <c r="Y108">
        <v>28.1</v>
      </c>
      <c r="Z108">
        <v>29.1</v>
      </c>
      <c r="AA108">
        <v>30.2</v>
      </c>
      <c r="AB108">
        <v>31.4</v>
      </c>
      <c r="AC108">
        <v>32.700000000000003</v>
      </c>
      <c r="AD108">
        <v>34</v>
      </c>
      <c r="AE108">
        <v>35.4</v>
      </c>
      <c r="AF108">
        <v>36.9</v>
      </c>
      <c r="AG108">
        <v>38.5</v>
      </c>
      <c r="AH108">
        <v>40.200000000000003</v>
      </c>
      <c r="AI108">
        <v>41.9</v>
      </c>
      <c r="AJ108">
        <v>43.9</v>
      </c>
      <c r="AK108">
        <v>45.9</v>
      </c>
      <c r="AL108">
        <v>48</v>
      </c>
      <c r="AM108">
        <v>50.3</v>
      </c>
      <c r="AN108">
        <v>52.8</v>
      </c>
      <c r="AO108">
        <v>55.4</v>
      </c>
      <c r="AP108">
        <v>58.1</v>
      </c>
      <c r="AQ108">
        <v>61</v>
      </c>
      <c r="AR108">
        <v>64.099999999999994</v>
      </c>
      <c r="AS108">
        <v>67.400000000000006</v>
      </c>
      <c r="AT108">
        <v>71</v>
      </c>
    </row>
    <row r="109" spans="1:46" x14ac:dyDescent="0.35">
      <c r="B109" t="s">
        <v>140</v>
      </c>
      <c r="C109">
        <v>29.2</v>
      </c>
      <c r="D109">
        <v>29</v>
      </c>
      <c r="E109">
        <v>28.8</v>
      </c>
      <c r="F109">
        <v>28.7</v>
      </c>
      <c r="G109">
        <v>28.7</v>
      </c>
      <c r="H109">
        <v>28.7</v>
      </c>
      <c r="I109">
        <v>28.7</v>
      </c>
      <c r="J109">
        <v>28.7</v>
      </c>
      <c r="K109">
        <v>28.7</v>
      </c>
      <c r="L109">
        <v>28.6</v>
      </c>
      <c r="M109">
        <v>28.5</v>
      </c>
      <c r="N109">
        <v>29.5</v>
      </c>
      <c r="O109">
        <v>30.5</v>
      </c>
      <c r="P109">
        <v>31.5</v>
      </c>
      <c r="Q109">
        <v>32.5</v>
      </c>
      <c r="R109">
        <v>33.6</v>
      </c>
      <c r="S109">
        <v>34.700000000000003</v>
      </c>
      <c r="T109">
        <v>35.9</v>
      </c>
      <c r="U109">
        <v>37.200000000000003</v>
      </c>
      <c r="V109">
        <v>38.5</v>
      </c>
      <c r="W109">
        <v>39.9</v>
      </c>
      <c r="X109">
        <v>41.4</v>
      </c>
      <c r="Y109">
        <v>43</v>
      </c>
      <c r="Z109">
        <v>44.7</v>
      </c>
      <c r="AA109">
        <v>46.5</v>
      </c>
      <c r="AB109">
        <v>48.4</v>
      </c>
      <c r="AC109">
        <v>50.4</v>
      </c>
      <c r="AD109">
        <v>52.5</v>
      </c>
      <c r="AE109">
        <v>54.7</v>
      </c>
      <c r="AF109">
        <v>57.1</v>
      </c>
      <c r="AG109">
        <v>59.7</v>
      </c>
      <c r="AH109">
        <v>62.4</v>
      </c>
      <c r="AI109">
        <v>65.3</v>
      </c>
      <c r="AJ109">
        <v>68.3</v>
      </c>
      <c r="AK109">
        <v>71.599999999999994</v>
      </c>
      <c r="AL109">
        <v>75</v>
      </c>
      <c r="AM109">
        <v>78.7</v>
      </c>
      <c r="AN109">
        <v>82.6</v>
      </c>
      <c r="AO109">
        <v>86.8</v>
      </c>
      <c r="AP109">
        <v>91.1</v>
      </c>
      <c r="AQ109">
        <v>95.8</v>
      </c>
      <c r="AR109">
        <v>100.8</v>
      </c>
      <c r="AS109">
        <v>106</v>
      </c>
      <c r="AT109">
        <v>111.6</v>
      </c>
    </row>
    <row r="110" spans="1:46" x14ac:dyDescent="0.35">
      <c r="B110" t="s">
        <v>145</v>
      </c>
      <c r="C110">
        <v>2.7</v>
      </c>
      <c r="D110">
        <v>2.6</v>
      </c>
      <c r="E110">
        <v>2.6</v>
      </c>
      <c r="F110">
        <v>2.6</v>
      </c>
      <c r="G110">
        <v>2.6</v>
      </c>
      <c r="H110">
        <v>2.6</v>
      </c>
      <c r="I110">
        <v>2.5</v>
      </c>
      <c r="J110">
        <v>2.5</v>
      </c>
      <c r="K110">
        <v>2.5</v>
      </c>
      <c r="L110">
        <v>2.5</v>
      </c>
      <c r="M110">
        <v>2.5</v>
      </c>
      <c r="N110">
        <v>2.6</v>
      </c>
      <c r="O110">
        <v>2.8</v>
      </c>
      <c r="P110">
        <v>2.9</v>
      </c>
      <c r="Q110">
        <v>3</v>
      </c>
      <c r="R110">
        <v>3.1</v>
      </c>
      <c r="S110">
        <v>3.2</v>
      </c>
      <c r="T110">
        <v>3.3</v>
      </c>
      <c r="U110">
        <v>3.4</v>
      </c>
      <c r="V110">
        <v>3.5</v>
      </c>
      <c r="W110">
        <v>3.6</v>
      </c>
      <c r="X110">
        <v>3.7</v>
      </c>
      <c r="Y110">
        <v>3.8</v>
      </c>
      <c r="Z110">
        <v>4</v>
      </c>
      <c r="AA110">
        <v>4.0999999999999996</v>
      </c>
      <c r="AB110">
        <v>4.3</v>
      </c>
      <c r="AC110">
        <v>4.4000000000000004</v>
      </c>
      <c r="AD110">
        <v>4.5999999999999996</v>
      </c>
      <c r="AE110">
        <v>4.7</v>
      </c>
      <c r="AF110">
        <v>4.9000000000000004</v>
      </c>
      <c r="AG110">
        <v>5.0999999999999996</v>
      </c>
      <c r="AH110">
        <v>5.3</v>
      </c>
      <c r="AI110">
        <v>5.5</v>
      </c>
      <c r="AJ110">
        <v>5.7</v>
      </c>
      <c r="AK110">
        <v>6</v>
      </c>
      <c r="AL110">
        <v>6.2</v>
      </c>
      <c r="AM110">
        <v>6.5</v>
      </c>
      <c r="AN110">
        <v>6.8</v>
      </c>
      <c r="AO110">
        <v>7.1</v>
      </c>
      <c r="AP110">
        <v>7.4</v>
      </c>
      <c r="AQ110">
        <v>7.7</v>
      </c>
      <c r="AR110">
        <v>8.1</v>
      </c>
      <c r="AS110">
        <v>8.5</v>
      </c>
      <c r="AT110">
        <v>8.9</v>
      </c>
    </row>
    <row r="111" spans="1:46" x14ac:dyDescent="0.35">
      <c r="B111" t="s">
        <v>150</v>
      </c>
      <c r="C111">
        <v>5.3</v>
      </c>
      <c r="D111">
        <v>5.2</v>
      </c>
      <c r="E111">
        <v>5.2</v>
      </c>
      <c r="F111">
        <v>5.2</v>
      </c>
      <c r="G111">
        <v>5.2</v>
      </c>
      <c r="H111">
        <v>5.2</v>
      </c>
      <c r="I111">
        <v>5.2</v>
      </c>
      <c r="J111">
        <v>5.3</v>
      </c>
      <c r="K111">
        <v>5.3</v>
      </c>
      <c r="L111">
        <v>5.3</v>
      </c>
      <c r="M111">
        <v>5.3</v>
      </c>
      <c r="N111">
        <v>5.4</v>
      </c>
      <c r="O111">
        <v>5.6</v>
      </c>
      <c r="P111">
        <v>5.7</v>
      </c>
      <c r="Q111">
        <v>5.9</v>
      </c>
      <c r="R111">
        <v>6.1</v>
      </c>
      <c r="S111">
        <v>6.2</v>
      </c>
      <c r="T111">
        <v>6.4</v>
      </c>
      <c r="U111">
        <v>6.6</v>
      </c>
      <c r="V111">
        <v>6.8</v>
      </c>
      <c r="W111">
        <v>7</v>
      </c>
      <c r="X111">
        <v>7.2</v>
      </c>
      <c r="Y111">
        <v>7.4</v>
      </c>
      <c r="Z111">
        <v>7.7</v>
      </c>
      <c r="AA111">
        <v>7.9</v>
      </c>
      <c r="AB111">
        <v>8.1999999999999993</v>
      </c>
      <c r="AC111">
        <v>8.4</v>
      </c>
      <c r="AD111">
        <v>8.6999999999999993</v>
      </c>
      <c r="AE111">
        <v>9</v>
      </c>
      <c r="AF111">
        <v>9.4</v>
      </c>
      <c r="AG111">
        <v>9.6999999999999993</v>
      </c>
      <c r="AH111">
        <v>10.1</v>
      </c>
      <c r="AI111">
        <v>10.5</v>
      </c>
      <c r="AJ111">
        <v>10.9</v>
      </c>
      <c r="AK111">
        <v>11.3</v>
      </c>
      <c r="AL111">
        <v>11.8</v>
      </c>
      <c r="AM111">
        <v>12.2</v>
      </c>
      <c r="AN111">
        <v>12.8</v>
      </c>
      <c r="AO111">
        <v>13.3</v>
      </c>
      <c r="AP111">
        <v>13.9</v>
      </c>
      <c r="AQ111">
        <v>14.4</v>
      </c>
      <c r="AR111">
        <v>15.1</v>
      </c>
      <c r="AS111">
        <v>15.7</v>
      </c>
      <c r="AT111">
        <v>16.399999999999999</v>
      </c>
    </row>
    <row r="112" spans="1:46" x14ac:dyDescent="0.35">
      <c r="B112" t="s">
        <v>155</v>
      </c>
      <c r="C112">
        <v>40.6</v>
      </c>
      <c r="D112">
        <v>40.700000000000003</v>
      </c>
      <c r="E112">
        <v>41</v>
      </c>
      <c r="F112">
        <v>41.5</v>
      </c>
      <c r="G112">
        <v>42</v>
      </c>
      <c r="H112">
        <v>42.7</v>
      </c>
      <c r="I112">
        <v>43.5</v>
      </c>
      <c r="J112">
        <v>44.5</v>
      </c>
      <c r="K112">
        <v>45.5</v>
      </c>
      <c r="L112">
        <v>46.5</v>
      </c>
      <c r="M112">
        <v>47.6</v>
      </c>
      <c r="N112">
        <v>49.2</v>
      </c>
      <c r="O112">
        <v>50.7</v>
      </c>
      <c r="P112">
        <v>52.2</v>
      </c>
      <c r="Q112">
        <v>53.7</v>
      </c>
      <c r="R112">
        <v>55.2</v>
      </c>
      <c r="S112">
        <v>56.7</v>
      </c>
      <c r="T112">
        <v>58.3</v>
      </c>
      <c r="U112">
        <v>59.9</v>
      </c>
      <c r="V112">
        <v>61.6</v>
      </c>
      <c r="W112">
        <v>63.4</v>
      </c>
      <c r="X112">
        <v>65.2</v>
      </c>
      <c r="Y112">
        <v>67.099999999999994</v>
      </c>
      <c r="Z112">
        <v>69.099999999999994</v>
      </c>
      <c r="AA112">
        <v>71.2</v>
      </c>
      <c r="AB112">
        <v>73.400000000000006</v>
      </c>
      <c r="AC112">
        <v>75.7</v>
      </c>
      <c r="AD112">
        <v>78.099999999999994</v>
      </c>
      <c r="AE112">
        <v>80.599999999999994</v>
      </c>
      <c r="AF112">
        <v>83.3</v>
      </c>
      <c r="AG112">
        <v>86.1</v>
      </c>
      <c r="AH112">
        <v>89</v>
      </c>
      <c r="AI112">
        <v>92.2</v>
      </c>
      <c r="AJ112">
        <v>95.4</v>
      </c>
      <c r="AK112">
        <v>98.9</v>
      </c>
      <c r="AL112">
        <v>102.6</v>
      </c>
      <c r="AM112">
        <v>106.4</v>
      </c>
      <c r="AN112">
        <v>110.4</v>
      </c>
      <c r="AO112">
        <v>114.7</v>
      </c>
      <c r="AP112">
        <v>119.2</v>
      </c>
      <c r="AQ112">
        <v>123.9</v>
      </c>
      <c r="AR112">
        <v>128.80000000000001</v>
      </c>
      <c r="AS112">
        <v>134</v>
      </c>
      <c r="AT112">
        <v>139.5</v>
      </c>
    </row>
    <row r="113" spans="2:46" x14ac:dyDescent="0.35">
      <c r="B113" t="s">
        <v>160</v>
      </c>
      <c r="C113">
        <v>14.2</v>
      </c>
      <c r="D113">
        <v>14.2</v>
      </c>
      <c r="E113">
        <v>14.4</v>
      </c>
      <c r="F113">
        <v>14.6</v>
      </c>
      <c r="G113">
        <v>14.8</v>
      </c>
      <c r="H113">
        <v>15.2</v>
      </c>
      <c r="I113">
        <v>15.5</v>
      </c>
      <c r="J113">
        <v>15.9</v>
      </c>
      <c r="K113">
        <v>16.3</v>
      </c>
      <c r="L113">
        <v>16.8</v>
      </c>
      <c r="M113">
        <v>17.2</v>
      </c>
      <c r="N113">
        <v>17.899999999999999</v>
      </c>
      <c r="O113">
        <v>18.5</v>
      </c>
      <c r="P113">
        <v>19.100000000000001</v>
      </c>
      <c r="Q113">
        <v>19.7</v>
      </c>
      <c r="R113">
        <v>20.3</v>
      </c>
      <c r="S113">
        <v>20.9</v>
      </c>
      <c r="T113">
        <v>21.5</v>
      </c>
      <c r="U113">
        <v>22.2</v>
      </c>
      <c r="V113">
        <v>22.8</v>
      </c>
      <c r="W113">
        <v>23.5</v>
      </c>
      <c r="X113">
        <v>24.2</v>
      </c>
      <c r="Y113">
        <v>25</v>
      </c>
      <c r="Z113">
        <v>25.8</v>
      </c>
      <c r="AA113">
        <v>26.6</v>
      </c>
      <c r="AB113">
        <v>27.5</v>
      </c>
      <c r="AC113">
        <v>28.4</v>
      </c>
      <c r="AD113">
        <v>29.4</v>
      </c>
      <c r="AE113">
        <v>30.5</v>
      </c>
      <c r="AF113">
        <v>31.6</v>
      </c>
      <c r="AG113">
        <v>32.700000000000003</v>
      </c>
      <c r="AH113">
        <v>33.9</v>
      </c>
      <c r="AI113">
        <v>35.200000000000003</v>
      </c>
      <c r="AJ113">
        <v>36.6</v>
      </c>
      <c r="AK113">
        <v>38</v>
      </c>
      <c r="AL113">
        <v>39.6</v>
      </c>
      <c r="AM113">
        <v>41.2</v>
      </c>
      <c r="AN113">
        <v>42.9</v>
      </c>
      <c r="AO113">
        <v>44.7</v>
      </c>
      <c r="AP113">
        <v>46.6</v>
      </c>
      <c r="AQ113">
        <v>48.5</v>
      </c>
      <c r="AR113">
        <v>50.6</v>
      </c>
      <c r="AS113">
        <v>52.8</v>
      </c>
      <c r="AT113">
        <v>55.2</v>
      </c>
    </row>
    <row r="114" spans="2:46" x14ac:dyDescent="0.35">
      <c r="B114" t="s">
        <v>165</v>
      </c>
      <c r="C114">
        <v>23</v>
      </c>
      <c r="D114">
        <v>23.3</v>
      </c>
      <c r="E114">
        <v>23.6</v>
      </c>
      <c r="F114">
        <v>24</v>
      </c>
      <c r="G114">
        <v>24.5</v>
      </c>
      <c r="H114">
        <v>25</v>
      </c>
      <c r="I114">
        <v>25.6</v>
      </c>
      <c r="J114">
        <v>26.2</v>
      </c>
      <c r="K114">
        <v>26.8</v>
      </c>
      <c r="L114">
        <v>27.5</v>
      </c>
      <c r="M114">
        <v>28.2</v>
      </c>
      <c r="N114">
        <v>29.2</v>
      </c>
      <c r="O114">
        <v>30.2</v>
      </c>
      <c r="P114">
        <v>31.3</v>
      </c>
      <c r="Q114">
        <v>32.5</v>
      </c>
      <c r="R114">
        <v>33.700000000000003</v>
      </c>
      <c r="S114">
        <v>35</v>
      </c>
      <c r="T114">
        <v>36.4</v>
      </c>
      <c r="U114">
        <v>37.799999999999997</v>
      </c>
      <c r="V114">
        <v>39.4</v>
      </c>
      <c r="W114">
        <v>41</v>
      </c>
      <c r="X114">
        <v>42.8</v>
      </c>
      <c r="Y114">
        <v>44.7</v>
      </c>
      <c r="Z114">
        <v>46.7</v>
      </c>
      <c r="AA114">
        <v>48.9</v>
      </c>
      <c r="AB114">
        <v>51.2</v>
      </c>
      <c r="AC114">
        <v>53.6</v>
      </c>
      <c r="AD114">
        <v>56.2</v>
      </c>
      <c r="AE114">
        <v>59</v>
      </c>
      <c r="AF114">
        <v>62</v>
      </c>
      <c r="AG114">
        <v>65.2</v>
      </c>
      <c r="AH114">
        <v>68.599999999999994</v>
      </c>
      <c r="AI114">
        <v>72.3</v>
      </c>
      <c r="AJ114">
        <v>76.2</v>
      </c>
      <c r="AK114">
        <v>80.400000000000006</v>
      </c>
      <c r="AL114">
        <v>84.9</v>
      </c>
      <c r="AM114">
        <v>89.7</v>
      </c>
      <c r="AN114">
        <v>94.9</v>
      </c>
      <c r="AO114">
        <v>100.4</v>
      </c>
      <c r="AP114">
        <v>106.3</v>
      </c>
      <c r="AQ114">
        <v>112.6</v>
      </c>
      <c r="AR114">
        <v>119.4</v>
      </c>
      <c r="AS114">
        <v>126.6</v>
      </c>
      <c r="AT114">
        <v>134.4</v>
      </c>
    </row>
    <row r="115" spans="2:46" x14ac:dyDescent="0.35">
      <c r="B115" t="s">
        <v>170</v>
      </c>
      <c r="C115">
        <v>3.7</v>
      </c>
      <c r="D115">
        <v>3.5</v>
      </c>
      <c r="E115">
        <v>3.4</v>
      </c>
      <c r="F115">
        <v>3.5</v>
      </c>
      <c r="G115">
        <v>3.5</v>
      </c>
      <c r="H115">
        <v>3.6</v>
      </c>
      <c r="I115">
        <v>3.7</v>
      </c>
      <c r="J115">
        <v>3.9</v>
      </c>
      <c r="K115">
        <v>4</v>
      </c>
      <c r="L115">
        <v>4.2</v>
      </c>
      <c r="M115">
        <v>4.3</v>
      </c>
      <c r="N115">
        <v>4.5</v>
      </c>
      <c r="O115">
        <v>4.5999999999999996</v>
      </c>
      <c r="P115">
        <v>4.5999999999999996</v>
      </c>
      <c r="Q115">
        <v>4.7</v>
      </c>
      <c r="R115">
        <v>4.8</v>
      </c>
      <c r="S115">
        <v>4.8</v>
      </c>
      <c r="T115">
        <v>4.9000000000000004</v>
      </c>
      <c r="U115">
        <v>5</v>
      </c>
      <c r="V115">
        <v>5.0999999999999996</v>
      </c>
      <c r="W115">
        <v>5.2</v>
      </c>
      <c r="X115">
        <v>5.3</v>
      </c>
      <c r="Y115">
        <v>5.4</v>
      </c>
      <c r="Z115">
        <v>5.5</v>
      </c>
      <c r="AA115">
        <v>5.7</v>
      </c>
      <c r="AB115">
        <v>5.8</v>
      </c>
      <c r="AC115">
        <v>5.9</v>
      </c>
      <c r="AD115">
        <v>6.1</v>
      </c>
      <c r="AE115">
        <v>6.2</v>
      </c>
      <c r="AF115">
        <v>6.4</v>
      </c>
      <c r="AG115">
        <v>6.6</v>
      </c>
      <c r="AH115">
        <v>6.8</v>
      </c>
      <c r="AI115">
        <v>7</v>
      </c>
      <c r="AJ115">
        <v>7.2</v>
      </c>
      <c r="AK115">
        <v>7.4</v>
      </c>
      <c r="AL115">
        <v>7.7</v>
      </c>
      <c r="AM115">
        <v>7.9</v>
      </c>
      <c r="AN115">
        <v>8.1999999999999993</v>
      </c>
      <c r="AO115">
        <v>8.5</v>
      </c>
      <c r="AP115">
        <v>8.8000000000000007</v>
      </c>
      <c r="AQ115">
        <v>9.1</v>
      </c>
      <c r="AR115">
        <v>9.4</v>
      </c>
      <c r="AS115">
        <v>9.6999999999999993</v>
      </c>
      <c r="AT115">
        <v>10.1</v>
      </c>
    </row>
    <row r="116" spans="2:46" x14ac:dyDescent="0.35">
      <c r="B116" t="s">
        <v>174</v>
      </c>
      <c r="C116">
        <v>8.1999999999999993</v>
      </c>
      <c r="D116">
        <v>8.3000000000000007</v>
      </c>
      <c r="E116">
        <v>8.5</v>
      </c>
      <c r="F116">
        <v>8.6999999999999993</v>
      </c>
      <c r="G116">
        <v>8.9</v>
      </c>
      <c r="H116">
        <v>9.1</v>
      </c>
      <c r="I116">
        <v>9.4</v>
      </c>
      <c r="J116">
        <v>9.6999999999999993</v>
      </c>
      <c r="K116">
        <v>10</v>
      </c>
      <c r="L116">
        <v>10.4</v>
      </c>
      <c r="M116">
        <v>10.8</v>
      </c>
      <c r="N116">
        <v>11.1</v>
      </c>
      <c r="O116">
        <v>11.3</v>
      </c>
      <c r="P116">
        <v>11.6</v>
      </c>
      <c r="Q116">
        <v>11.8</v>
      </c>
      <c r="R116">
        <v>12</v>
      </c>
      <c r="S116">
        <v>12.3</v>
      </c>
      <c r="T116">
        <v>12.5</v>
      </c>
      <c r="U116">
        <v>12.8</v>
      </c>
      <c r="V116">
        <v>13.2</v>
      </c>
      <c r="W116">
        <v>13.5</v>
      </c>
      <c r="X116">
        <v>13.9</v>
      </c>
      <c r="Y116">
        <v>14.3</v>
      </c>
      <c r="Z116">
        <v>14.7</v>
      </c>
      <c r="AA116">
        <v>15.1</v>
      </c>
      <c r="AB116">
        <v>15.6</v>
      </c>
      <c r="AC116">
        <v>16</v>
      </c>
      <c r="AD116">
        <v>16.5</v>
      </c>
      <c r="AE116">
        <v>17</v>
      </c>
      <c r="AF116">
        <v>17.600000000000001</v>
      </c>
      <c r="AG116">
        <v>18.2</v>
      </c>
      <c r="AH116">
        <v>18.899999999999999</v>
      </c>
      <c r="AI116">
        <v>19.5</v>
      </c>
      <c r="AJ116">
        <v>20.3</v>
      </c>
      <c r="AK116">
        <v>21</v>
      </c>
      <c r="AL116">
        <v>21.8</v>
      </c>
      <c r="AM116">
        <v>22.6</v>
      </c>
      <c r="AN116">
        <v>23.4</v>
      </c>
      <c r="AO116">
        <v>24.3</v>
      </c>
      <c r="AP116">
        <v>25.2</v>
      </c>
      <c r="AQ116">
        <v>26.2</v>
      </c>
      <c r="AR116">
        <v>27.2</v>
      </c>
      <c r="AS116">
        <v>28.3</v>
      </c>
      <c r="AT116">
        <v>29.4</v>
      </c>
    </row>
    <row r="117" spans="2:46" x14ac:dyDescent="0.35">
      <c r="B117" t="s">
        <v>179</v>
      </c>
      <c r="C117">
        <v>18.399999999999999</v>
      </c>
      <c r="D117">
        <v>18.7</v>
      </c>
      <c r="E117">
        <v>19.100000000000001</v>
      </c>
      <c r="F117">
        <v>19.600000000000001</v>
      </c>
      <c r="G117">
        <v>20.100000000000001</v>
      </c>
      <c r="H117">
        <v>20.7</v>
      </c>
      <c r="I117">
        <v>21.4</v>
      </c>
      <c r="J117">
        <v>22.2</v>
      </c>
      <c r="K117">
        <v>23.1</v>
      </c>
      <c r="L117">
        <v>24</v>
      </c>
      <c r="M117">
        <v>25</v>
      </c>
      <c r="N117">
        <v>25.9</v>
      </c>
      <c r="O117">
        <v>26.9</v>
      </c>
      <c r="P117">
        <v>27.9</v>
      </c>
      <c r="Q117">
        <v>28.9</v>
      </c>
      <c r="R117">
        <v>29.9</v>
      </c>
      <c r="S117">
        <v>31</v>
      </c>
      <c r="T117">
        <v>32.1</v>
      </c>
      <c r="U117">
        <v>33.299999999999997</v>
      </c>
      <c r="V117">
        <v>34.6</v>
      </c>
      <c r="W117">
        <v>36</v>
      </c>
      <c r="X117">
        <v>37.4</v>
      </c>
      <c r="Y117">
        <v>38.9</v>
      </c>
      <c r="Z117">
        <v>40.6</v>
      </c>
      <c r="AA117">
        <v>42.3</v>
      </c>
      <c r="AB117">
        <v>44.1</v>
      </c>
      <c r="AC117">
        <v>46</v>
      </c>
      <c r="AD117">
        <v>48.1</v>
      </c>
      <c r="AE117">
        <v>50.3</v>
      </c>
      <c r="AF117">
        <v>52.7</v>
      </c>
      <c r="AG117">
        <v>55.2</v>
      </c>
      <c r="AH117">
        <v>57.9</v>
      </c>
      <c r="AI117">
        <v>60.8</v>
      </c>
      <c r="AJ117">
        <v>63.9</v>
      </c>
      <c r="AK117">
        <v>67.2</v>
      </c>
      <c r="AL117">
        <v>70.7</v>
      </c>
      <c r="AM117">
        <v>74.5</v>
      </c>
      <c r="AN117">
        <v>78.5</v>
      </c>
      <c r="AO117">
        <v>82.8</v>
      </c>
      <c r="AP117">
        <v>87.4</v>
      </c>
      <c r="AQ117">
        <v>92.4</v>
      </c>
      <c r="AR117">
        <v>97.7</v>
      </c>
      <c r="AS117">
        <v>103.4</v>
      </c>
      <c r="AT117">
        <v>109.5</v>
      </c>
    </row>
    <row r="118" spans="2:46" x14ac:dyDescent="0.35">
      <c r="B118" t="s">
        <v>184</v>
      </c>
      <c r="C118">
        <v>3</v>
      </c>
      <c r="D118">
        <v>3.1</v>
      </c>
      <c r="E118">
        <v>3.2</v>
      </c>
      <c r="F118">
        <v>3.3</v>
      </c>
      <c r="G118">
        <v>3.4</v>
      </c>
      <c r="H118">
        <v>3.5</v>
      </c>
      <c r="I118">
        <v>3.6</v>
      </c>
      <c r="J118">
        <v>3.7</v>
      </c>
      <c r="K118">
        <v>3.9</v>
      </c>
      <c r="L118">
        <v>4</v>
      </c>
      <c r="M118">
        <v>4.2</v>
      </c>
      <c r="N118">
        <v>4.4000000000000004</v>
      </c>
      <c r="O118">
        <v>4.5</v>
      </c>
      <c r="P118">
        <v>4.7</v>
      </c>
      <c r="Q118">
        <v>4.8</v>
      </c>
      <c r="R118">
        <v>5</v>
      </c>
      <c r="S118">
        <v>5.2</v>
      </c>
      <c r="T118">
        <v>5.4</v>
      </c>
      <c r="U118">
        <v>5.6</v>
      </c>
      <c r="V118">
        <v>5.8</v>
      </c>
      <c r="W118">
        <v>6</v>
      </c>
      <c r="X118">
        <v>6.2</v>
      </c>
      <c r="Y118">
        <v>6.5</v>
      </c>
      <c r="Z118">
        <v>6.7</v>
      </c>
      <c r="AA118">
        <v>7</v>
      </c>
      <c r="AB118">
        <v>7.3</v>
      </c>
      <c r="AC118">
        <v>7.6</v>
      </c>
      <c r="AD118">
        <v>7.9</v>
      </c>
      <c r="AE118">
        <v>8.1999999999999993</v>
      </c>
      <c r="AF118">
        <v>8.6</v>
      </c>
      <c r="AG118">
        <v>9</v>
      </c>
      <c r="AH118">
        <v>9.4</v>
      </c>
      <c r="AI118">
        <v>9.8000000000000007</v>
      </c>
      <c r="AJ118">
        <v>10.3</v>
      </c>
      <c r="AK118">
        <v>10.8</v>
      </c>
      <c r="AL118">
        <v>11.3</v>
      </c>
      <c r="AM118">
        <v>11.9</v>
      </c>
      <c r="AN118">
        <v>12.5</v>
      </c>
      <c r="AO118">
        <v>13.1</v>
      </c>
      <c r="AP118">
        <v>13.7</v>
      </c>
      <c r="AQ118">
        <v>14.4</v>
      </c>
      <c r="AR118">
        <v>15.2</v>
      </c>
      <c r="AS118">
        <v>16</v>
      </c>
      <c r="AT118">
        <v>16.8</v>
      </c>
    </row>
    <row r="119" spans="2:46" x14ac:dyDescent="0.35">
      <c r="B119" t="s">
        <v>189</v>
      </c>
      <c r="C119">
        <v>12.4</v>
      </c>
      <c r="D119">
        <v>12.7</v>
      </c>
      <c r="E119">
        <v>13</v>
      </c>
      <c r="F119">
        <v>13.3</v>
      </c>
      <c r="G119">
        <v>13.7</v>
      </c>
      <c r="H119">
        <v>14.1</v>
      </c>
      <c r="I119">
        <v>14.6</v>
      </c>
      <c r="J119">
        <v>15.1</v>
      </c>
      <c r="K119">
        <v>15.6</v>
      </c>
      <c r="L119">
        <v>16.2</v>
      </c>
      <c r="M119">
        <v>16.899999999999999</v>
      </c>
      <c r="N119">
        <v>17.5</v>
      </c>
      <c r="O119">
        <v>18.2</v>
      </c>
      <c r="P119">
        <v>18.899999999999999</v>
      </c>
      <c r="Q119">
        <v>19.600000000000001</v>
      </c>
      <c r="R119">
        <v>20.399999999999999</v>
      </c>
      <c r="S119">
        <v>21.2</v>
      </c>
      <c r="T119">
        <v>22.1</v>
      </c>
      <c r="U119">
        <v>23</v>
      </c>
      <c r="V119">
        <v>24</v>
      </c>
      <c r="W119">
        <v>25.1</v>
      </c>
      <c r="X119">
        <v>26.3</v>
      </c>
      <c r="Y119">
        <v>27.5</v>
      </c>
      <c r="Z119">
        <v>28.8</v>
      </c>
      <c r="AA119">
        <v>30.2</v>
      </c>
      <c r="AB119">
        <v>31.7</v>
      </c>
      <c r="AC119">
        <v>33.299999999999997</v>
      </c>
      <c r="AD119">
        <v>35</v>
      </c>
      <c r="AE119">
        <v>36.9</v>
      </c>
      <c r="AF119">
        <v>38.9</v>
      </c>
      <c r="AG119">
        <v>41</v>
      </c>
      <c r="AH119">
        <v>43.3</v>
      </c>
      <c r="AI119">
        <v>45.8</v>
      </c>
      <c r="AJ119">
        <v>48.4</v>
      </c>
      <c r="AK119">
        <v>51.3</v>
      </c>
      <c r="AL119">
        <v>54.3</v>
      </c>
      <c r="AM119">
        <v>57.6</v>
      </c>
      <c r="AN119">
        <v>61.2</v>
      </c>
      <c r="AO119">
        <v>65</v>
      </c>
      <c r="AP119">
        <v>69.099999999999994</v>
      </c>
      <c r="AQ119">
        <v>73.5</v>
      </c>
      <c r="AR119">
        <v>78.2</v>
      </c>
      <c r="AS119">
        <v>83.4</v>
      </c>
      <c r="AT119">
        <v>88.9</v>
      </c>
    </row>
    <row r="120" spans="2:46" x14ac:dyDescent="0.35">
      <c r="B120" t="s">
        <v>194</v>
      </c>
      <c r="C120">
        <v>8.9</v>
      </c>
      <c r="D120">
        <v>8.9</v>
      </c>
      <c r="E120">
        <v>8.8000000000000007</v>
      </c>
      <c r="F120">
        <v>8.8000000000000007</v>
      </c>
      <c r="G120">
        <v>8.6999999999999993</v>
      </c>
      <c r="H120">
        <v>8.6999999999999993</v>
      </c>
      <c r="I120">
        <v>8.6</v>
      </c>
      <c r="J120">
        <v>8.6</v>
      </c>
      <c r="K120">
        <v>8.6</v>
      </c>
      <c r="L120">
        <v>8.5</v>
      </c>
      <c r="M120">
        <v>8.5</v>
      </c>
      <c r="N120">
        <v>8.6</v>
      </c>
      <c r="O120">
        <v>8.8000000000000007</v>
      </c>
      <c r="P120">
        <v>9</v>
      </c>
      <c r="Q120">
        <v>9.1999999999999993</v>
      </c>
      <c r="R120">
        <v>9.4</v>
      </c>
      <c r="S120">
        <v>9.6</v>
      </c>
      <c r="T120">
        <v>9.8000000000000007</v>
      </c>
      <c r="U120">
        <v>10.1</v>
      </c>
      <c r="V120">
        <v>10.4</v>
      </c>
      <c r="W120">
        <v>10.7</v>
      </c>
      <c r="X120">
        <v>11.1</v>
      </c>
      <c r="Y120">
        <v>11.4</v>
      </c>
      <c r="Z120">
        <v>11.8</v>
      </c>
      <c r="AA120">
        <v>12.2</v>
      </c>
      <c r="AB120">
        <v>12.6</v>
      </c>
      <c r="AC120">
        <v>13.1</v>
      </c>
      <c r="AD120">
        <v>13.6</v>
      </c>
      <c r="AE120">
        <v>14.1</v>
      </c>
      <c r="AF120">
        <v>14.6</v>
      </c>
      <c r="AG120">
        <v>15.2</v>
      </c>
      <c r="AH120">
        <v>15.8</v>
      </c>
      <c r="AI120">
        <v>16.5</v>
      </c>
      <c r="AJ120">
        <v>17.2</v>
      </c>
      <c r="AK120">
        <v>17.899999999999999</v>
      </c>
      <c r="AL120">
        <v>18.7</v>
      </c>
      <c r="AM120">
        <v>19.5</v>
      </c>
      <c r="AN120">
        <v>20.399999999999999</v>
      </c>
      <c r="AO120">
        <v>21.3</v>
      </c>
      <c r="AP120">
        <v>22.3</v>
      </c>
      <c r="AQ120">
        <v>23.3</v>
      </c>
      <c r="AR120">
        <v>24.4</v>
      </c>
      <c r="AS120">
        <v>25.6</v>
      </c>
      <c r="AT120">
        <v>26.9</v>
      </c>
    </row>
    <row r="121" spans="2:46" x14ac:dyDescent="0.35">
      <c r="B121" t="s">
        <v>198</v>
      </c>
      <c r="C121">
        <v>18.899999999999999</v>
      </c>
      <c r="D121">
        <v>18.2</v>
      </c>
      <c r="E121">
        <v>17.7</v>
      </c>
      <c r="F121">
        <v>17.2</v>
      </c>
      <c r="G121">
        <v>16.8</v>
      </c>
      <c r="H121">
        <v>16.399999999999999</v>
      </c>
      <c r="I121">
        <v>16.100000000000001</v>
      </c>
      <c r="J121">
        <v>15.8</v>
      </c>
      <c r="K121">
        <v>15.4</v>
      </c>
      <c r="L121">
        <v>15.1</v>
      </c>
      <c r="M121">
        <v>14.8</v>
      </c>
      <c r="N121">
        <v>15.2</v>
      </c>
      <c r="O121">
        <v>15.7</v>
      </c>
      <c r="P121">
        <v>16.100000000000001</v>
      </c>
      <c r="Q121">
        <v>16.600000000000001</v>
      </c>
      <c r="R121">
        <v>17</v>
      </c>
      <c r="S121">
        <v>17.5</v>
      </c>
      <c r="T121">
        <v>18</v>
      </c>
      <c r="U121">
        <v>18.600000000000001</v>
      </c>
      <c r="V121">
        <v>19.100000000000001</v>
      </c>
      <c r="W121">
        <v>19.7</v>
      </c>
      <c r="X121">
        <v>20.2</v>
      </c>
      <c r="Y121">
        <v>20.9</v>
      </c>
      <c r="Z121">
        <v>21.5</v>
      </c>
      <c r="AA121">
        <v>22.2</v>
      </c>
      <c r="AB121">
        <v>22.9</v>
      </c>
      <c r="AC121">
        <v>23.6</v>
      </c>
      <c r="AD121">
        <v>24.4</v>
      </c>
      <c r="AE121">
        <v>25.2</v>
      </c>
      <c r="AF121">
        <v>26.1</v>
      </c>
      <c r="AG121">
        <v>26.9</v>
      </c>
      <c r="AH121">
        <v>27.9</v>
      </c>
      <c r="AI121">
        <v>28.9</v>
      </c>
      <c r="AJ121">
        <v>29.9</v>
      </c>
      <c r="AK121">
        <v>31</v>
      </c>
      <c r="AL121">
        <v>32.1</v>
      </c>
      <c r="AM121">
        <v>33.299999999999997</v>
      </c>
      <c r="AN121">
        <v>34.5</v>
      </c>
      <c r="AO121">
        <v>35.799999999999997</v>
      </c>
      <c r="AP121">
        <v>37.200000000000003</v>
      </c>
      <c r="AQ121">
        <v>38.6</v>
      </c>
      <c r="AR121">
        <v>40</v>
      </c>
      <c r="AS121">
        <v>41.5</v>
      </c>
      <c r="AT121">
        <v>43.1</v>
      </c>
    </row>
    <row r="122" spans="2:46" x14ac:dyDescent="0.35">
      <c r="B122" t="s">
        <v>203</v>
      </c>
      <c r="C122">
        <v>42.5</v>
      </c>
      <c r="D122">
        <v>44</v>
      </c>
      <c r="E122">
        <v>45.8</v>
      </c>
      <c r="F122">
        <v>47.8</v>
      </c>
      <c r="G122">
        <v>50.1</v>
      </c>
      <c r="H122">
        <v>52.6</v>
      </c>
      <c r="I122">
        <v>55.3</v>
      </c>
      <c r="J122">
        <v>58.3</v>
      </c>
      <c r="K122">
        <v>61.9</v>
      </c>
      <c r="L122">
        <v>65.599999999999994</v>
      </c>
      <c r="M122">
        <v>69.7</v>
      </c>
      <c r="N122">
        <v>71.599999999999994</v>
      </c>
      <c r="O122">
        <v>73.099999999999994</v>
      </c>
      <c r="P122">
        <v>74.599999999999994</v>
      </c>
      <c r="Q122">
        <v>76</v>
      </c>
      <c r="R122">
        <v>77.2</v>
      </c>
      <c r="S122">
        <v>78.5</v>
      </c>
      <c r="T122">
        <v>79.7</v>
      </c>
      <c r="U122">
        <v>81.099999999999994</v>
      </c>
      <c r="V122">
        <v>83.1</v>
      </c>
      <c r="W122">
        <v>84.9</v>
      </c>
      <c r="X122">
        <v>86.8</v>
      </c>
      <c r="Y122">
        <v>88.8</v>
      </c>
      <c r="Z122">
        <v>90.9</v>
      </c>
      <c r="AA122">
        <v>92.9</v>
      </c>
      <c r="AB122">
        <v>95</v>
      </c>
      <c r="AC122">
        <v>97.2</v>
      </c>
      <c r="AD122">
        <v>99.4</v>
      </c>
      <c r="AE122">
        <v>101.8</v>
      </c>
      <c r="AF122">
        <v>104.6</v>
      </c>
      <c r="AG122">
        <v>107.2</v>
      </c>
      <c r="AH122">
        <v>110.1</v>
      </c>
      <c r="AI122">
        <v>113</v>
      </c>
      <c r="AJ122">
        <v>116</v>
      </c>
      <c r="AK122">
        <v>119</v>
      </c>
      <c r="AL122">
        <v>122.2</v>
      </c>
      <c r="AM122">
        <v>125.4</v>
      </c>
      <c r="AN122">
        <v>128.69999999999999</v>
      </c>
      <c r="AO122">
        <v>132</v>
      </c>
      <c r="AP122">
        <v>135.30000000000001</v>
      </c>
      <c r="AQ122">
        <v>138.5</v>
      </c>
      <c r="AR122">
        <v>141.9</v>
      </c>
      <c r="AS122">
        <v>145.1</v>
      </c>
      <c r="AT122">
        <v>148.5</v>
      </c>
    </row>
    <row r="123" spans="2:46" x14ac:dyDescent="0.35">
      <c r="B123" t="s">
        <v>208</v>
      </c>
      <c r="C123">
        <v>10.199999999999999</v>
      </c>
      <c r="D123">
        <v>10.6</v>
      </c>
      <c r="E123">
        <v>11.2</v>
      </c>
      <c r="F123">
        <v>11.8</v>
      </c>
      <c r="G123">
        <v>12.5</v>
      </c>
      <c r="H123">
        <v>13.3</v>
      </c>
      <c r="I123">
        <v>14.2</v>
      </c>
      <c r="J123">
        <v>15.2</v>
      </c>
      <c r="K123">
        <v>16.399999999999999</v>
      </c>
      <c r="L123">
        <v>17.7</v>
      </c>
      <c r="M123">
        <v>19.100000000000001</v>
      </c>
      <c r="N123">
        <v>19.8</v>
      </c>
      <c r="O123">
        <v>20.399999999999999</v>
      </c>
      <c r="P123">
        <v>21.1</v>
      </c>
      <c r="Q123">
        <v>21.7</v>
      </c>
      <c r="R123">
        <v>22.4</v>
      </c>
      <c r="S123">
        <v>23</v>
      </c>
      <c r="T123">
        <v>23.7</v>
      </c>
      <c r="U123">
        <v>24.4</v>
      </c>
      <c r="V123">
        <v>25.4</v>
      </c>
      <c r="W123">
        <v>26.3</v>
      </c>
      <c r="X123">
        <v>27.3</v>
      </c>
      <c r="Y123">
        <v>28.4</v>
      </c>
      <c r="Z123">
        <v>29.5</v>
      </c>
      <c r="AA123">
        <v>30.7</v>
      </c>
      <c r="AB123">
        <v>31.9</v>
      </c>
      <c r="AC123">
        <v>33.200000000000003</v>
      </c>
      <c r="AD123">
        <v>34.5</v>
      </c>
      <c r="AE123">
        <v>36</v>
      </c>
      <c r="AF123">
        <v>37.5</v>
      </c>
      <c r="AG123">
        <v>39.1</v>
      </c>
      <c r="AH123">
        <v>40.799999999999997</v>
      </c>
      <c r="AI123">
        <v>42.5</v>
      </c>
      <c r="AJ123">
        <v>44.4</v>
      </c>
      <c r="AK123">
        <v>46.2</v>
      </c>
      <c r="AL123">
        <v>48.2</v>
      </c>
      <c r="AM123">
        <v>50.2</v>
      </c>
      <c r="AN123">
        <v>52.3</v>
      </c>
      <c r="AO123">
        <v>54.4</v>
      </c>
      <c r="AP123">
        <v>56.5</v>
      </c>
      <c r="AQ123">
        <v>58.5</v>
      </c>
      <c r="AR123">
        <v>60.6</v>
      </c>
      <c r="AS123">
        <v>62.5</v>
      </c>
      <c r="AT123">
        <v>64.5</v>
      </c>
    </row>
    <row r="124" spans="2:46" x14ac:dyDescent="0.35">
      <c r="B124" t="s">
        <v>213</v>
      </c>
      <c r="C124">
        <v>57</v>
      </c>
      <c r="D124">
        <v>59.1</v>
      </c>
      <c r="E124">
        <v>61.4</v>
      </c>
      <c r="F124">
        <v>64.099999999999994</v>
      </c>
      <c r="G124">
        <v>67.2</v>
      </c>
      <c r="H124">
        <v>70.5</v>
      </c>
      <c r="I124">
        <v>74.3</v>
      </c>
      <c r="J124">
        <v>78.400000000000006</v>
      </c>
      <c r="K124">
        <v>83</v>
      </c>
      <c r="L124">
        <v>88</v>
      </c>
      <c r="M124">
        <v>93.4</v>
      </c>
      <c r="N124">
        <v>96.7</v>
      </c>
      <c r="O124">
        <v>100.1</v>
      </c>
      <c r="P124">
        <v>103.6</v>
      </c>
      <c r="Q124">
        <v>107.3</v>
      </c>
      <c r="R124">
        <v>111.2</v>
      </c>
      <c r="S124">
        <v>115.2</v>
      </c>
      <c r="T124">
        <v>119.5</v>
      </c>
      <c r="U124">
        <v>124</v>
      </c>
      <c r="V124">
        <v>128.80000000000001</v>
      </c>
      <c r="W124">
        <v>133.9</v>
      </c>
      <c r="X124">
        <v>139.19999999999999</v>
      </c>
      <c r="Y124">
        <v>144.9</v>
      </c>
      <c r="Z124">
        <v>150.9</v>
      </c>
      <c r="AA124">
        <v>157.30000000000001</v>
      </c>
      <c r="AB124">
        <v>164.1</v>
      </c>
      <c r="AC124">
        <v>171.3</v>
      </c>
      <c r="AD124">
        <v>178.9</v>
      </c>
      <c r="AE124">
        <v>187.1</v>
      </c>
      <c r="AF124">
        <v>195.7</v>
      </c>
      <c r="AG124">
        <v>204.9</v>
      </c>
      <c r="AH124">
        <v>214.6</v>
      </c>
      <c r="AI124">
        <v>225</v>
      </c>
      <c r="AJ124">
        <v>236.1</v>
      </c>
      <c r="AK124">
        <v>247.8</v>
      </c>
      <c r="AL124">
        <v>260.3</v>
      </c>
      <c r="AM124">
        <v>273.60000000000002</v>
      </c>
      <c r="AN124">
        <v>287.8</v>
      </c>
      <c r="AO124">
        <v>302.8</v>
      </c>
      <c r="AP124">
        <v>318.8</v>
      </c>
      <c r="AQ124">
        <v>335.8</v>
      </c>
      <c r="AR124">
        <v>353.9</v>
      </c>
      <c r="AS124">
        <v>373.1</v>
      </c>
      <c r="AT124">
        <v>393.6</v>
      </c>
    </row>
    <row r="125" spans="2:46" x14ac:dyDescent="0.35">
      <c r="B125" t="s">
        <v>218</v>
      </c>
      <c r="C125">
        <v>20</v>
      </c>
      <c r="D125">
        <v>21.6</v>
      </c>
      <c r="E125">
        <v>23.4</v>
      </c>
      <c r="F125">
        <v>25.5</v>
      </c>
      <c r="G125">
        <v>27.8</v>
      </c>
      <c r="H125">
        <v>30.5</v>
      </c>
      <c r="I125">
        <v>33.6</v>
      </c>
      <c r="J125">
        <v>37.200000000000003</v>
      </c>
      <c r="K125">
        <v>41.3</v>
      </c>
      <c r="L125">
        <v>46.1</v>
      </c>
      <c r="M125">
        <v>51.7</v>
      </c>
      <c r="N125">
        <v>53.5</v>
      </c>
      <c r="O125">
        <v>55.4</v>
      </c>
      <c r="P125">
        <v>57.4</v>
      </c>
      <c r="Q125">
        <v>59.5</v>
      </c>
      <c r="R125">
        <v>61.7</v>
      </c>
      <c r="S125">
        <v>64.099999999999994</v>
      </c>
      <c r="T125">
        <v>66.5</v>
      </c>
      <c r="U125">
        <v>69.2</v>
      </c>
      <c r="V125">
        <v>72</v>
      </c>
      <c r="W125">
        <v>75</v>
      </c>
      <c r="X125">
        <v>78.099999999999994</v>
      </c>
      <c r="Y125">
        <v>81.5</v>
      </c>
      <c r="Z125">
        <v>85.1</v>
      </c>
      <c r="AA125">
        <v>89</v>
      </c>
      <c r="AB125">
        <v>93.1</v>
      </c>
      <c r="AC125">
        <v>97.5</v>
      </c>
      <c r="AD125">
        <v>102.1</v>
      </c>
      <c r="AE125">
        <v>107.2</v>
      </c>
      <c r="AF125">
        <v>112.5</v>
      </c>
      <c r="AG125">
        <v>118.2</v>
      </c>
      <c r="AH125">
        <v>124.3</v>
      </c>
      <c r="AI125">
        <v>130.80000000000001</v>
      </c>
      <c r="AJ125">
        <v>137.80000000000001</v>
      </c>
      <c r="AK125">
        <v>145.19999999999999</v>
      </c>
      <c r="AL125">
        <v>153.19999999999999</v>
      </c>
      <c r="AM125">
        <v>161.69999999999999</v>
      </c>
      <c r="AN125">
        <v>170.7</v>
      </c>
      <c r="AO125">
        <v>180.4</v>
      </c>
      <c r="AP125">
        <v>190.8</v>
      </c>
      <c r="AQ125">
        <v>201.9</v>
      </c>
      <c r="AR125">
        <v>213.7</v>
      </c>
      <c r="AS125">
        <v>226.4</v>
      </c>
      <c r="AT125">
        <v>239.9</v>
      </c>
    </row>
    <row r="126" spans="2:46" x14ac:dyDescent="0.35">
      <c r="B126" t="s">
        <v>223</v>
      </c>
      <c r="C126">
        <v>9.4</v>
      </c>
      <c r="D126">
        <v>10.1</v>
      </c>
      <c r="E126">
        <v>10.9</v>
      </c>
      <c r="F126">
        <v>11.9</v>
      </c>
      <c r="G126">
        <v>13</v>
      </c>
      <c r="H126">
        <v>14.2</v>
      </c>
      <c r="I126">
        <v>15.7</v>
      </c>
      <c r="J126">
        <v>17.3</v>
      </c>
      <c r="K126">
        <v>19.2</v>
      </c>
      <c r="L126">
        <v>21.4</v>
      </c>
      <c r="M126">
        <v>23.9</v>
      </c>
      <c r="N126">
        <v>24.7</v>
      </c>
      <c r="O126">
        <v>25.6</v>
      </c>
      <c r="P126">
        <v>26.4</v>
      </c>
      <c r="Q126">
        <v>27.3</v>
      </c>
      <c r="R126">
        <v>28.2</v>
      </c>
      <c r="S126">
        <v>29.2</v>
      </c>
      <c r="T126">
        <v>30.3</v>
      </c>
      <c r="U126">
        <v>31.4</v>
      </c>
      <c r="V126">
        <v>32.6</v>
      </c>
      <c r="W126">
        <v>33.799999999999997</v>
      </c>
      <c r="X126">
        <v>35.200000000000003</v>
      </c>
      <c r="Y126">
        <v>36.6</v>
      </c>
      <c r="Z126">
        <v>38.1</v>
      </c>
      <c r="AA126">
        <v>39.700000000000003</v>
      </c>
      <c r="AB126">
        <v>41.4</v>
      </c>
      <c r="AC126">
        <v>43.2</v>
      </c>
      <c r="AD126">
        <v>45.1</v>
      </c>
      <c r="AE126">
        <v>47.2</v>
      </c>
      <c r="AF126">
        <v>49.4</v>
      </c>
      <c r="AG126">
        <v>51.7</v>
      </c>
      <c r="AH126">
        <v>54.2</v>
      </c>
      <c r="AI126">
        <v>56.8</v>
      </c>
      <c r="AJ126">
        <v>59.6</v>
      </c>
      <c r="AK126">
        <v>62.6</v>
      </c>
      <c r="AL126">
        <v>65.8</v>
      </c>
      <c r="AM126">
        <v>69.2</v>
      </c>
      <c r="AN126">
        <v>72.8</v>
      </c>
      <c r="AO126">
        <v>76.599999999999994</v>
      </c>
      <c r="AP126">
        <v>80.7</v>
      </c>
      <c r="AQ126">
        <v>85</v>
      </c>
      <c r="AR126">
        <v>89.7</v>
      </c>
      <c r="AS126">
        <v>94.6</v>
      </c>
      <c r="AT126">
        <v>99.8</v>
      </c>
    </row>
    <row r="127" spans="2:46" x14ac:dyDescent="0.35">
      <c r="B127" t="s">
        <v>228</v>
      </c>
      <c r="C127">
        <v>4.0999999999999996</v>
      </c>
      <c r="D127">
        <v>4.5</v>
      </c>
      <c r="E127">
        <v>4.8</v>
      </c>
      <c r="F127">
        <v>5.2</v>
      </c>
      <c r="G127">
        <v>5.7</v>
      </c>
      <c r="H127">
        <v>6.2</v>
      </c>
      <c r="I127">
        <v>6.8</v>
      </c>
      <c r="J127">
        <v>7.5</v>
      </c>
      <c r="K127">
        <v>8.3000000000000007</v>
      </c>
      <c r="L127">
        <v>9.1999999999999993</v>
      </c>
      <c r="M127">
        <v>10.3</v>
      </c>
      <c r="N127">
        <v>10.6</v>
      </c>
      <c r="O127">
        <v>10.9</v>
      </c>
      <c r="P127">
        <v>11.3</v>
      </c>
      <c r="Q127">
        <v>11.6</v>
      </c>
      <c r="R127">
        <v>12</v>
      </c>
      <c r="S127">
        <v>12.4</v>
      </c>
      <c r="T127">
        <v>12.8</v>
      </c>
      <c r="U127">
        <v>13.2</v>
      </c>
      <c r="V127">
        <v>13.7</v>
      </c>
      <c r="W127">
        <v>14.1</v>
      </c>
      <c r="X127">
        <v>14.6</v>
      </c>
      <c r="Y127">
        <v>15.2</v>
      </c>
      <c r="Z127">
        <v>15.7</v>
      </c>
      <c r="AA127">
        <v>16.3</v>
      </c>
      <c r="AB127">
        <v>17</v>
      </c>
      <c r="AC127">
        <v>17.600000000000001</v>
      </c>
      <c r="AD127">
        <v>18.3</v>
      </c>
      <c r="AE127">
        <v>19.100000000000001</v>
      </c>
      <c r="AF127">
        <v>19.899999999999999</v>
      </c>
      <c r="AG127">
        <v>20.7</v>
      </c>
      <c r="AH127">
        <v>21.6</v>
      </c>
      <c r="AI127">
        <v>22.5</v>
      </c>
      <c r="AJ127">
        <v>23.5</v>
      </c>
      <c r="AK127">
        <v>24.6</v>
      </c>
      <c r="AL127">
        <v>25.7</v>
      </c>
      <c r="AM127">
        <v>26.9</v>
      </c>
      <c r="AN127">
        <v>28.1</v>
      </c>
      <c r="AO127">
        <v>29.4</v>
      </c>
      <c r="AP127">
        <v>30.8</v>
      </c>
      <c r="AQ127">
        <v>32.299999999999997</v>
      </c>
      <c r="AR127">
        <v>33.9</v>
      </c>
      <c r="AS127">
        <v>35.5</v>
      </c>
      <c r="AT127">
        <v>37.299999999999997</v>
      </c>
    </row>
    <row r="128" spans="2:46" x14ac:dyDescent="0.35">
      <c r="B128" t="s">
        <v>233</v>
      </c>
      <c r="C128">
        <v>42.7</v>
      </c>
      <c r="D128">
        <v>45.8</v>
      </c>
      <c r="E128">
        <v>49.2</v>
      </c>
      <c r="F128">
        <v>53.1</v>
      </c>
      <c r="G128">
        <v>57.5</v>
      </c>
      <c r="H128">
        <v>62.6</v>
      </c>
      <c r="I128">
        <v>68.3</v>
      </c>
      <c r="J128">
        <v>74.8</v>
      </c>
      <c r="K128">
        <v>82.3</v>
      </c>
      <c r="L128">
        <v>90.7</v>
      </c>
      <c r="M128">
        <v>100.5</v>
      </c>
      <c r="N128">
        <v>104</v>
      </c>
      <c r="O128">
        <v>107.6</v>
      </c>
      <c r="P128">
        <v>111.3</v>
      </c>
      <c r="Q128">
        <v>115.1</v>
      </c>
      <c r="R128">
        <v>119</v>
      </c>
      <c r="S128">
        <v>123</v>
      </c>
      <c r="T128">
        <v>127.1</v>
      </c>
      <c r="U128">
        <v>131.69999999999999</v>
      </c>
      <c r="V128">
        <v>136.30000000000001</v>
      </c>
      <c r="W128">
        <v>141.30000000000001</v>
      </c>
      <c r="X128">
        <v>146.5</v>
      </c>
      <c r="Y128">
        <v>152</v>
      </c>
      <c r="Z128">
        <v>157.80000000000001</v>
      </c>
      <c r="AA128">
        <v>163.9</v>
      </c>
      <c r="AB128">
        <v>170.3</v>
      </c>
      <c r="AC128">
        <v>177.1</v>
      </c>
      <c r="AD128">
        <v>184.3</v>
      </c>
      <c r="AE128">
        <v>192</v>
      </c>
      <c r="AF128">
        <v>200.1</v>
      </c>
      <c r="AG128">
        <v>208.6</v>
      </c>
      <c r="AH128">
        <v>217.7</v>
      </c>
      <c r="AI128">
        <v>227.3</v>
      </c>
      <c r="AJ128">
        <v>237.5</v>
      </c>
      <c r="AK128">
        <v>248.3</v>
      </c>
      <c r="AL128">
        <v>259.7</v>
      </c>
      <c r="AM128">
        <v>271.7</v>
      </c>
      <c r="AN128">
        <v>284.5</v>
      </c>
      <c r="AO128">
        <v>298</v>
      </c>
      <c r="AP128">
        <v>312.3</v>
      </c>
      <c r="AQ128">
        <v>327.3</v>
      </c>
      <c r="AR128">
        <v>343.3</v>
      </c>
      <c r="AS128">
        <v>360.2</v>
      </c>
      <c r="AT128">
        <v>378</v>
      </c>
    </row>
    <row r="129" spans="1:46" x14ac:dyDescent="0.35">
      <c r="B129" t="s">
        <v>238</v>
      </c>
      <c r="C129">
        <v>9.6999999999999993</v>
      </c>
      <c r="D129">
        <v>10.4</v>
      </c>
      <c r="E129">
        <v>11.2</v>
      </c>
      <c r="F129">
        <v>12</v>
      </c>
      <c r="G129">
        <v>13</v>
      </c>
      <c r="H129">
        <v>14.2</v>
      </c>
      <c r="I129">
        <v>15.5</v>
      </c>
      <c r="J129">
        <v>16.899999999999999</v>
      </c>
      <c r="K129">
        <v>18.600000000000001</v>
      </c>
      <c r="L129">
        <v>20.6</v>
      </c>
      <c r="M129">
        <v>22.8</v>
      </c>
      <c r="N129">
        <v>23.6</v>
      </c>
      <c r="O129">
        <v>24.4</v>
      </c>
      <c r="P129">
        <v>25.2</v>
      </c>
      <c r="Q129">
        <v>26</v>
      </c>
      <c r="R129">
        <v>26.8</v>
      </c>
      <c r="S129">
        <v>27.7</v>
      </c>
      <c r="T129">
        <v>28.7</v>
      </c>
      <c r="U129">
        <v>29.7</v>
      </c>
      <c r="V129">
        <v>30.8</v>
      </c>
      <c r="W129">
        <v>31.9</v>
      </c>
      <c r="X129">
        <v>33.1</v>
      </c>
      <c r="Y129">
        <v>34.299999999999997</v>
      </c>
      <c r="Z129">
        <v>35.700000000000003</v>
      </c>
      <c r="AA129">
        <v>37.1</v>
      </c>
      <c r="AB129">
        <v>38.6</v>
      </c>
      <c r="AC129">
        <v>40.1</v>
      </c>
      <c r="AD129">
        <v>41.8</v>
      </c>
      <c r="AE129">
        <v>43.6</v>
      </c>
      <c r="AF129">
        <v>45.4</v>
      </c>
      <c r="AG129">
        <v>47.4</v>
      </c>
      <c r="AH129">
        <v>49.5</v>
      </c>
      <c r="AI129">
        <v>51.8</v>
      </c>
      <c r="AJ129">
        <v>54.2</v>
      </c>
      <c r="AK129">
        <v>56.7</v>
      </c>
      <c r="AL129">
        <v>59.4</v>
      </c>
      <c r="AM129">
        <v>62.2</v>
      </c>
      <c r="AN129">
        <v>65.2</v>
      </c>
      <c r="AO129">
        <v>68.400000000000006</v>
      </c>
      <c r="AP129">
        <v>71.7</v>
      </c>
      <c r="AQ129">
        <v>75.3</v>
      </c>
      <c r="AR129">
        <v>79</v>
      </c>
      <c r="AS129">
        <v>83</v>
      </c>
      <c r="AT129">
        <v>87.2</v>
      </c>
    </row>
    <row r="130" spans="1:46" x14ac:dyDescent="0.35">
      <c r="B130" t="s">
        <v>243</v>
      </c>
      <c r="C130">
        <v>18.899999999999999</v>
      </c>
      <c r="D130">
        <v>18.600000000000001</v>
      </c>
      <c r="E130">
        <v>18.3</v>
      </c>
      <c r="F130">
        <v>18</v>
      </c>
      <c r="G130">
        <v>17.8</v>
      </c>
      <c r="H130">
        <v>17.600000000000001</v>
      </c>
      <c r="I130">
        <v>17.399999999999999</v>
      </c>
      <c r="J130">
        <v>17.3</v>
      </c>
      <c r="K130">
        <v>17.100000000000001</v>
      </c>
      <c r="L130">
        <v>17</v>
      </c>
      <c r="M130">
        <v>16.8</v>
      </c>
      <c r="N130">
        <v>17.3</v>
      </c>
      <c r="O130">
        <v>17.899999999999999</v>
      </c>
      <c r="P130">
        <v>18.5</v>
      </c>
      <c r="Q130">
        <v>19</v>
      </c>
      <c r="R130">
        <v>19.7</v>
      </c>
      <c r="S130">
        <v>20.3</v>
      </c>
      <c r="T130">
        <v>21</v>
      </c>
      <c r="U130">
        <v>21.7</v>
      </c>
      <c r="V130">
        <v>22.5</v>
      </c>
      <c r="W130">
        <v>23.3</v>
      </c>
      <c r="X130">
        <v>24.2</v>
      </c>
      <c r="Y130">
        <v>25.1</v>
      </c>
      <c r="Z130">
        <v>26</v>
      </c>
      <c r="AA130">
        <v>27.1</v>
      </c>
      <c r="AB130">
        <v>28.1</v>
      </c>
      <c r="AC130">
        <v>29.3</v>
      </c>
      <c r="AD130">
        <v>30.5</v>
      </c>
      <c r="AE130">
        <v>31.8</v>
      </c>
      <c r="AF130">
        <v>33.1</v>
      </c>
      <c r="AG130">
        <v>34.6</v>
      </c>
      <c r="AH130">
        <v>36.1</v>
      </c>
      <c r="AI130">
        <v>37.700000000000003</v>
      </c>
      <c r="AJ130">
        <v>39.5</v>
      </c>
      <c r="AK130">
        <v>41.3</v>
      </c>
      <c r="AL130">
        <v>43.2</v>
      </c>
      <c r="AM130">
        <v>45.3</v>
      </c>
      <c r="AN130">
        <v>47.4</v>
      </c>
      <c r="AO130">
        <v>49.7</v>
      </c>
      <c r="AP130">
        <v>52.1</v>
      </c>
      <c r="AQ130">
        <v>54.7</v>
      </c>
      <c r="AR130">
        <v>57.4</v>
      </c>
      <c r="AS130">
        <v>60.3</v>
      </c>
      <c r="AT130">
        <v>63.3</v>
      </c>
    </row>
    <row r="131" spans="1:46" x14ac:dyDescent="0.35">
      <c r="B131" t="s">
        <v>248</v>
      </c>
      <c r="C131">
        <v>17.2</v>
      </c>
      <c r="D131">
        <v>16.5</v>
      </c>
      <c r="E131">
        <v>15.8</v>
      </c>
      <c r="F131">
        <v>15.3</v>
      </c>
      <c r="G131">
        <v>14.8</v>
      </c>
      <c r="H131">
        <v>14.4</v>
      </c>
      <c r="I131">
        <v>14</v>
      </c>
      <c r="J131">
        <v>13.6</v>
      </c>
      <c r="K131">
        <v>13.3</v>
      </c>
      <c r="L131">
        <v>12.9</v>
      </c>
      <c r="M131">
        <v>12.6</v>
      </c>
      <c r="N131">
        <v>12.8</v>
      </c>
      <c r="O131">
        <v>13</v>
      </c>
      <c r="P131">
        <v>13.2</v>
      </c>
      <c r="Q131">
        <v>13.5</v>
      </c>
      <c r="R131">
        <v>13.7</v>
      </c>
      <c r="S131">
        <v>14</v>
      </c>
      <c r="T131">
        <v>14.2</v>
      </c>
      <c r="U131">
        <v>14.5</v>
      </c>
      <c r="V131">
        <v>14.8</v>
      </c>
      <c r="W131">
        <v>15.1</v>
      </c>
      <c r="X131">
        <v>15.5</v>
      </c>
      <c r="Y131">
        <v>15.8</v>
      </c>
      <c r="Z131">
        <v>16.2</v>
      </c>
      <c r="AA131">
        <v>16.600000000000001</v>
      </c>
      <c r="AB131">
        <v>17</v>
      </c>
      <c r="AC131">
        <v>17.5</v>
      </c>
      <c r="AD131">
        <v>18</v>
      </c>
      <c r="AE131">
        <v>18.5</v>
      </c>
      <c r="AF131">
        <v>19</v>
      </c>
      <c r="AG131">
        <v>19.600000000000001</v>
      </c>
      <c r="AH131">
        <v>20.100000000000001</v>
      </c>
      <c r="AI131">
        <v>20.8</v>
      </c>
      <c r="AJ131">
        <v>21.4</v>
      </c>
      <c r="AK131">
        <v>22.1</v>
      </c>
      <c r="AL131">
        <v>22.8</v>
      </c>
      <c r="AM131">
        <v>23.6</v>
      </c>
      <c r="AN131">
        <v>24.4</v>
      </c>
      <c r="AO131">
        <v>25.2</v>
      </c>
      <c r="AP131">
        <v>26.1</v>
      </c>
      <c r="AQ131">
        <v>27</v>
      </c>
      <c r="AR131">
        <v>27.9</v>
      </c>
      <c r="AS131">
        <v>28.9</v>
      </c>
      <c r="AT131">
        <v>30</v>
      </c>
    </row>
    <row r="132" spans="1:46" x14ac:dyDescent="0.35">
      <c r="B132" t="s">
        <v>253</v>
      </c>
      <c r="C132">
        <v>7.1</v>
      </c>
      <c r="D132">
        <v>7.2</v>
      </c>
      <c r="E132">
        <v>7.4</v>
      </c>
      <c r="F132">
        <v>7.5</v>
      </c>
      <c r="G132">
        <v>7.7</v>
      </c>
      <c r="H132">
        <v>7.9</v>
      </c>
      <c r="I132">
        <v>8.1</v>
      </c>
      <c r="J132">
        <v>8.3000000000000007</v>
      </c>
      <c r="K132">
        <v>8.5</v>
      </c>
      <c r="L132">
        <v>8.6999999999999993</v>
      </c>
      <c r="M132">
        <v>9</v>
      </c>
      <c r="N132">
        <v>9.1999999999999993</v>
      </c>
      <c r="O132">
        <v>9.5</v>
      </c>
      <c r="P132">
        <v>9.6999999999999993</v>
      </c>
      <c r="Q132">
        <v>10</v>
      </c>
      <c r="R132">
        <v>10.199999999999999</v>
      </c>
      <c r="S132">
        <v>10.5</v>
      </c>
      <c r="T132">
        <v>10.8</v>
      </c>
      <c r="U132">
        <v>11.1</v>
      </c>
      <c r="V132">
        <v>11.5</v>
      </c>
      <c r="W132">
        <v>11.9</v>
      </c>
      <c r="X132">
        <v>12.3</v>
      </c>
      <c r="Y132">
        <v>12.7</v>
      </c>
      <c r="Z132">
        <v>13.1</v>
      </c>
      <c r="AA132">
        <v>13.6</v>
      </c>
      <c r="AB132">
        <v>14.1</v>
      </c>
      <c r="AC132">
        <v>14.6</v>
      </c>
      <c r="AD132">
        <v>15.1</v>
      </c>
      <c r="AE132">
        <v>15.7</v>
      </c>
      <c r="AF132">
        <v>16.3</v>
      </c>
      <c r="AG132">
        <v>16.899999999999999</v>
      </c>
      <c r="AH132">
        <v>17.600000000000001</v>
      </c>
      <c r="AI132">
        <v>18.2</v>
      </c>
      <c r="AJ132">
        <v>19</v>
      </c>
      <c r="AK132">
        <v>19.7</v>
      </c>
      <c r="AL132">
        <v>20.6</v>
      </c>
      <c r="AM132">
        <v>21.4</v>
      </c>
      <c r="AN132">
        <v>22.3</v>
      </c>
      <c r="AO132">
        <v>23.2</v>
      </c>
      <c r="AP132">
        <v>24.2</v>
      </c>
      <c r="AQ132">
        <v>25.3</v>
      </c>
      <c r="AR132">
        <v>26.3</v>
      </c>
      <c r="AS132">
        <v>27.5</v>
      </c>
      <c r="AT132">
        <v>28.7</v>
      </c>
    </row>
    <row r="133" spans="1:46" x14ac:dyDescent="0.35">
      <c r="B133" t="s">
        <v>258</v>
      </c>
      <c r="C133">
        <v>3.8</v>
      </c>
      <c r="D133">
        <v>4</v>
      </c>
      <c r="E133">
        <v>4.3</v>
      </c>
      <c r="F133">
        <v>4.5999999999999996</v>
      </c>
      <c r="G133">
        <v>5</v>
      </c>
      <c r="H133">
        <v>5.4</v>
      </c>
      <c r="I133">
        <v>6</v>
      </c>
      <c r="J133">
        <v>6.6</v>
      </c>
      <c r="K133">
        <v>7.4</v>
      </c>
      <c r="L133">
        <v>8.4</v>
      </c>
      <c r="M133">
        <v>9.6</v>
      </c>
      <c r="N133">
        <v>9.9</v>
      </c>
      <c r="O133">
        <v>10.199999999999999</v>
      </c>
      <c r="P133">
        <v>10.4</v>
      </c>
      <c r="Q133">
        <v>10.7</v>
      </c>
      <c r="R133">
        <v>11</v>
      </c>
      <c r="S133">
        <v>11.2</v>
      </c>
      <c r="T133">
        <v>11.5</v>
      </c>
      <c r="U133">
        <v>11.8</v>
      </c>
      <c r="V133">
        <v>12.1</v>
      </c>
      <c r="W133">
        <v>12.4</v>
      </c>
      <c r="X133">
        <v>12.8</v>
      </c>
      <c r="Y133">
        <v>13.1</v>
      </c>
      <c r="Z133">
        <v>13.5</v>
      </c>
      <c r="AA133">
        <v>13.9</v>
      </c>
      <c r="AB133">
        <v>14.3</v>
      </c>
      <c r="AC133">
        <v>14.7</v>
      </c>
      <c r="AD133">
        <v>15.2</v>
      </c>
      <c r="AE133">
        <v>15.7</v>
      </c>
      <c r="AF133">
        <v>16.2</v>
      </c>
      <c r="AG133">
        <v>16.8</v>
      </c>
      <c r="AH133">
        <v>17.399999999999999</v>
      </c>
      <c r="AI133">
        <v>18</v>
      </c>
      <c r="AJ133">
        <v>18.600000000000001</v>
      </c>
      <c r="AK133">
        <v>19.3</v>
      </c>
      <c r="AL133">
        <v>20.100000000000001</v>
      </c>
      <c r="AM133">
        <v>20.8</v>
      </c>
      <c r="AN133">
        <v>21.6</v>
      </c>
      <c r="AO133">
        <v>22.5</v>
      </c>
      <c r="AP133">
        <v>23.4</v>
      </c>
      <c r="AQ133">
        <v>24.4</v>
      </c>
      <c r="AR133">
        <v>25.4</v>
      </c>
      <c r="AS133">
        <v>26.5</v>
      </c>
      <c r="AT133">
        <v>27.6</v>
      </c>
    </row>
    <row r="134" spans="1:46" x14ac:dyDescent="0.35">
      <c r="B134" t="s">
        <v>263</v>
      </c>
      <c r="C134">
        <v>179.8</v>
      </c>
      <c r="D134">
        <v>182.8</v>
      </c>
      <c r="E134">
        <v>185.7</v>
      </c>
      <c r="F134">
        <v>188.5</v>
      </c>
      <c r="G134">
        <v>190.9</v>
      </c>
      <c r="H134">
        <v>193.2</v>
      </c>
      <c r="I134">
        <v>195.3</v>
      </c>
      <c r="J134">
        <v>197.5</v>
      </c>
      <c r="K134">
        <v>199.6</v>
      </c>
      <c r="L134">
        <v>201.3</v>
      </c>
      <c r="M134">
        <v>202.7</v>
      </c>
      <c r="N134">
        <v>205.5</v>
      </c>
      <c r="O134">
        <v>208.8</v>
      </c>
      <c r="P134">
        <v>212.6</v>
      </c>
      <c r="Q134">
        <v>216.8</v>
      </c>
      <c r="R134">
        <v>221.5</v>
      </c>
      <c r="S134">
        <v>226.5</v>
      </c>
      <c r="T134">
        <v>231.9</v>
      </c>
      <c r="U134">
        <v>238.1</v>
      </c>
      <c r="V134">
        <v>244.8</v>
      </c>
      <c r="W134">
        <v>251.9</v>
      </c>
      <c r="X134">
        <v>259.5</v>
      </c>
      <c r="Y134">
        <v>267.5</v>
      </c>
      <c r="Z134">
        <v>276</v>
      </c>
      <c r="AA134">
        <v>285</v>
      </c>
      <c r="AB134">
        <v>294.5</v>
      </c>
      <c r="AC134">
        <v>304.60000000000002</v>
      </c>
      <c r="AD134">
        <v>315.2</v>
      </c>
      <c r="AE134">
        <v>326.60000000000002</v>
      </c>
      <c r="AF134">
        <v>338.8</v>
      </c>
      <c r="AG134">
        <v>351.7</v>
      </c>
      <c r="AH134">
        <v>365.3</v>
      </c>
      <c r="AI134">
        <v>379.6</v>
      </c>
      <c r="AJ134">
        <v>394.8</v>
      </c>
      <c r="AK134">
        <v>410.7</v>
      </c>
      <c r="AL134">
        <v>427.6</v>
      </c>
      <c r="AM134">
        <v>445.4</v>
      </c>
      <c r="AN134">
        <v>464.3</v>
      </c>
      <c r="AO134">
        <v>484.2</v>
      </c>
      <c r="AP134">
        <v>505.4</v>
      </c>
      <c r="AQ134">
        <v>527.79999999999995</v>
      </c>
      <c r="AR134">
        <v>551.5</v>
      </c>
      <c r="AS134">
        <v>576.6</v>
      </c>
      <c r="AT134">
        <v>603.20000000000005</v>
      </c>
    </row>
    <row r="135" spans="1:46" x14ac:dyDescent="0.35">
      <c r="B135" t="s">
        <v>268</v>
      </c>
      <c r="C135">
        <v>1011.8</v>
      </c>
      <c r="D135">
        <v>1030.3</v>
      </c>
      <c r="E135">
        <v>1047.5999999999999</v>
      </c>
      <c r="F135">
        <v>1064</v>
      </c>
      <c r="G135">
        <v>1078.5</v>
      </c>
      <c r="H135">
        <v>1092</v>
      </c>
      <c r="I135">
        <v>1104.4000000000001</v>
      </c>
      <c r="J135">
        <v>1116.5</v>
      </c>
      <c r="K135">
        <v>1127.5</v>
      </c>
      <c r="L135">
        <v>1136.8</v>
      </c>
      <c r="M135">
        <v>1144.3</v>
      </c>
      <c r="N135">
        <v>1155.2</v>
      </c>
      <c r="O135">
        <v>1169.2</v>
      </c>
      <c r="P135">
        <v>1186.3</v>
      </c>
      <c r="Q135">
        <v>1206.3</v>
      </c>
      <c r="R135">
        <v>1228.9000000000001</v>
      </c>
      <c r="S135">
        <v>1254.0999999999999</v>
      </c>
      <c r="T135">
        <v>1281.8</v>
      </c>
      <c r="U135">
        <v>1313.4</v>
      </c>
      <c r="V135">
        <v>1348.2</v>
      </c>
      <c r="W135">
        <v>1385.5</v>
      </c>
      <c r="X135">
        <v>1425.6</v>
      </c>
      <c r="Y135">
        <v>1468.3</v>
      </c>
      <c r="Z135">
        <v>1514</v>
      </c>
      <c r="AA135">
        <v>1562.6</v>
      </c>
      <c r="AB135">
        <v>1614.2</v>
      </c>
      <c r="AC135">
        <v>1669</v>
      </c>
      <c r="AD135">
        <v>1727.1</v>
      </c>
      <c r="AE135">
        <v>1789.2</v>
      </c>
      <c r="AF135">
        <v>1855.4</v>
      </c>
      <c r="AG135">
        <v>1925.4</v>
      </c>
      <c r="AH135">
        <v>1999.8</v>
      </c>
      <c r="AI135">
        <v>2078.4</v>
      </c>
      <c r="AJ135">
        <v>2161.6</v>
      </c>
      <c r="AK135">
        <v>2249.6</v>
      </c>
      <c r="AL135">
        <v>2342.6999999999998</v>
      </c>
      <c r="AM135">
        <v>2441.1</v>
      </c>
      <c r="AN135">
        <v>2545.4</v>
      </c>
      <c r="AO135">
        <v>2655.6</v>
      </c>
      <c r="AP135">
        <v>2772.2</v>
      </c>
      <c r="AQ135">
        <v>2895.7</v>
      </c>
      <c r="AR135">
        <v>3026.4</v>
      </c>
      <c r="AS135">
        <v>3164.7</v>
      </c>
      <c r="AT135">
        <v>3311.3</v>
      </c>
    </row>
    <row r="136" spans="1:46" x14ac:dyDescent="0.35">
      <c r="B136" t="s">
        <v>273</v>
      </c>
      <c r="C136">
        <v>34.700000000000003</v>
      </c>
      <c r="D136">
        <v>34.799999999999997</v>
      </c>
      <c r="E136">
        <v>34.9</v>
      </c>
      <c r="F136">
        <v>34.9</v>
      </c>
      <c r="G136">
        <v>35</v>
      </c>
      <c r="H136">
        <v>35.1</v>
      </c>
      <c r="I136">
        <v>35.1</v>
      </c>
      <c r="J136">
        <v>35.1</v>
      </c>
      <c r="K136">
        <v>35.1</v>
      </c>
      <c r="L136">
        <v>35</v>
      </c>
      <c r="M136">
        <v>34.799999999999997</v>
      </c>
      <c r="N136">
        <v>35.700000000000003</v>
      </c>
      <c r="O136">
        <v>36.6</v>
      </c>
      <c r="P136">
        <v>37.6</v>
      </c>
      <c r="Q136">
        <v>38.6</v>
      </c>
      <c r="R136">
        <v>39.6</v>
      </c>
      <c r="S136">
        <v>40.700000000000003</v>
      </c>
      <c r="T136">
        <v>41.8</v>
      </c>
      <c r="U136">
        <v>43</v>
      </c>
      <c r="V136">
        <v>44.3</v>
      </c>
      <c r="W136">
        <v>45.6</v>
      </c>
      <c r="X136">
        <v>47.1</v>
      </c>
      <c r="Y136">
        <v>48.6</v>
      </c>
      <c r="Z136">
        <v>50.1</v>
      </c>
      <c r="AA136">
        <v>51.8</v>
      </c>
      <c r="AB136">
        <v>53.5</v>
      </c>
      <c r="AC136">
        <v>55.3</v>
      </c>
      <c r="AD136">
        <v>57.3</v>
      </c>
      <c r="AE136">
        <v>59.3</v>
      </c>
      <c r="AF136">
        <v>61.5</v>
      </c>
      <c r="AG136">
        <v>63.7</v>
      </c>
      <c r="AH136">
        <v>66.099999999999994</v>
      </c>
      <c r="AI136">
        <v>68.599999999999994</v>
      </c>
      <c r="AJ136">
        <v>71.3</v>
      </c>
      <c r="AK136">
        <v>74.099999999999994</v>
      </c>
      <c r="AL136">
        <v>77.099999999999994</v>
      </c>
      <c r="AM136">
        <v>80.2</v>
      </c>
      <c r="AN136">
        <v>83.4</v>
      </c>
      <c r="AO136">
        <v>86.9</v>
      </c>
      <c r="AP136">
        <v>90.5</v>
      </c>
      <c r="AQ136">
        <v>94.3</v>
      </c>
      <c r="AR136">
        <v>98.3</v>
      </c>
      <c r="AS136">
        <v>102.6</v>
      </c>
      <c r="AT136">
        <v>107.1</v>
      </c>
    </row>
    <row r="137" spans="1:46" x14ac:dyDescent="0.35">
      <c r="B137" t="s">
        <v>278</v>
      </c>
      <c r="C137">
        <v>143.1</v>
      </c>
      <c r="D137">
        <v>148.19999999999999</v>
      </c>
      <c r="E137">
        <v>154</v>
      </c>
      <c r="F137">
        <v>160.5</v>
      </c>
      <c r="G137">
        <v>167.5</v>
      </c>
      <c r="H137">
        <v>175.1</v>
      </c>
      <c r="I137">
        <v>183.4</v>
      </c>
      <c r="J137">
        <v>192.3</v>
      </c>
      <c r="K137">
        <v>201.7</v>
      </c>
      <c r="L137">
        <v>211.6</v>
      </c>
      <c r="M137">
        <v>221.9</v>
      </c>
      <c r="N137">
        <v>227.9</v>
      </c>
      <c r="O137">
        <v>234</v>
      </c>
      <c r="P137">
        <v>240.3</v>
      </c>
      <c r="Q137">
        <v>246.8</v>
      </c>
      <c r="R137">
        <v>253.5</v>
      </c>
      <c r="S137">
        <v>260.5</v>
      </c>
      <c r="T137">
        <v>267.8</v>
      </c>
      <c r="U137">
        <v>275.5</v>
      </c>
      <c r="V137">
        <v>283.39999999999998</v>
      </c>
      <c r="W137">
        <v>291.8</v>
      </c>
      <c r="X137">
        <v>300.7</v>
      </c>
      <c r="Y137">
        <v>310.10000000000002</v>
      </c>
      <c r="Z137">
        <v>320</v>
      </c>
      <c r="AA137">
        <v>330.5</v>
      </c>
      <c r="AB137">
        <v>341.5</v>
      </c>
      <c r="AC137">
        <v>353.2</v>
      </c>
      <c r="AD137">
        <v>365.6</v>
      </c>
      <c r="AE137">
        <v>378.5</v>
      </c>
      <c r="AF137">
        <v>392.3</v>
      </c>
      <c r="AG137">
        <v>406.9</v>
      </c>
      <c r="AH137">
        <v>422.3</v>
      </c>
      <c r="AI137">
        <v>438.6</v>
      </c>
      <c r="AJ137">
        <v>455.9</v>
      </c>
      <c r="AK137">
        <v>474.1</v>
      </c>
      <c r="AL137">
        <v>493.4</v>
      </c>
      <c r="AM137">
        <v>513.70000000000005</v>
      </c>
      <c r="AN137">
        <v>535.20000000000005</v>
      </c>
      <c r="AO137">
        <v>558</v>
      </c>
      <c r="AP137">
        <v>581.9</v>
      </c>
      <c r="AQ137">
        <v>607.20000000000005</v>
      </c>
      <c r="AR137">
        <v>633.9</v>
      </c>
      <c r="AS137">
        <v>662.2</v>
      </c>
      <c r="AT137">
        <v>692.1</v>
      </c>
    </row>
    <row r="138" spans="1:46" x14ac:dyDescent="0.35">
      <c r="B138" t="s">
        <v>283</v>
      </c>
      <c r="C138">
        <v>57.9</v>
      </c>
      <c r="D138">
        <v>60.4</v>
      </c>
      <c r="E138">
        <v>63</v>
      </c>
      <c r="F138">
        <v>65.8</v>
      </c>
      <c r="G138">
        <v>68.599999999999994</v>
      </c>
      <c r="H138">
        <v>71.7</v>
      </c>
      <c r="I138">
        <v>75</v>
      </c>
      <c r="J138">
        <v>78.599999999999994</v>
      </c>
      <c r="K138">
        <v>82.5</v>
      </c>
      <c r="L138">
        <v>86.4</v>
      </c>
      <c r="M138">
        <v>90.5</v>
      </c>
      <c r="N138">
        <v>92.3</v>
      </c>
      <c r="O138">
        <v>94.2</v>
      </c>
      <c r="P138">
        <v>96.2</v>
      </c>
      <c r="Q138">
        <v>98.2</v>
      </c>
      <c r="R138">
        <v>100.4</v>
      </c>
      <c r="S138">
        <v>102.6</v>
      </c>
      <c r="T138">
        <v>104.9</v>
      </c>
      <c r="U138">
        <v>107.7</v>
      </c>
      <c r="V138">
        <v>110.5</v>
      </c>
      <c r="W138">
        <v>113.5</v>
      </c>
      <c r="X138">
        <v>116.7</v>
      </c>
      <c r="Y138">
        <v>120</v>
      </c>
      <c r="Z138">
        <v>123.4</v>
      </c>
      <c r="AA138">
        <v>127.1</v>
      </c>
      <c r="AB138">
        <v>130.9</v>
      </c>
      <c r="AC138">
        <v>135</v>
      </c>
      <c r="AD138">
        <v>139.19999999999999</v>
      </c>
      <c r="AE138">
        <v>143.80000000000001</v>
      </c>
      <c r="AF138">
        <v>148.69999999999999</v>
      </c>
      <c r="AG138">
        <v>153.80000000000001</v>
      </c>
      <c r="AH138">
        <v>159.19999999999999</v>
      </c>
      <c r="AI138">
        <v>164.9</v>
      </c>
      <c r="AJ138">
        <v>170.9</v>
      </c>
      <c r="AK138">
        <v>177.2</v>
      </c>
      <c r="AL138">
        <v>183.8</v>
      </c>
      <c r="AM138">
        <v>190.7</v>
      </c>
      <c r="AN138">
        <v>198.1</v>
      </c>
      <c r="AO138">
        <v>205.8</v>
      </c>
      <c r="AP138">
        <v>213.9</v>
      </c>
      <c r="AQ138">
        <v>222.5</v>
      </c>
      <c r="AR138">
        <v>231.6</v>
      </c>
      <c r="AS138">
        <v>241.1</v>
      </c>
      <c r="AT138">
        <v>251.2</v>
      </c>
    </row>
    <row r="139" spans="1:46" x14ac:dyDescent="0.35">
      <c r="B139" t="s">
        <v>288</v>
      </c>
      <c r="C139">
        <v>84</v>
      </c>
      <c r="D139">
        <v>84.2</v>
      </c>
      <c r="E139">
        <v>84.5</v>
      </c>
      <c r="F139">
        <v>85</v>
      </c>
      <c r="G139">
        <v>85.5</v>
      </c>
      <c r="H139">
        <v>86.2</v>
      </c>
      <c r="I139">
        <v>86.9</v>
      </c>
      <c r="J139">
        <v>87.7</v>
      </c>
      <c r="K139">
        <v>88.4</v>
      </c>
      <c r="L139">
        <v>89.1</v>
      </c>
      <c r="M139">
        <v>89.6</v>
      </c>
      <c r="N139">
        <v>92.9</v>
      </c>
      <c r="O139">
        <v>96.3</v>
      </c>
      <c r="P139">
        <v>99.8</v>
      </c>
      <c r="Q139">
        <v>103.4</v>
      </c>
      <c r="R139">
        <v>107.1</v>
      </c>
      <c r="S139">
        <v>110.9</v>
      </c>
      <c r="T139">
        <v>114.9</v>
      </c>
      <c r="U139">
        <v>119.2</v>
      </c>
      <c r="V139">
        <v>123.6</v>
      </c>
      <c r="W139">
        <v>128.30000000000001</v>
      </c>
      <c r="X139">
        <v>133.19999999999999</v>
      </c>
      <c r="Y139">
        <v>138.4</v>
      </c>
      <c r="Z139">
        <v>143.9</v>
      </c>
      <c r="AA139">
        <v>149.80000000000001</v>
      </c>
      <c r="AB139">
        <v>155.9</v>
      </c>
      <c r="AC139">
        <v>162.4</v>
      </c>
      <c r="AD139">
        <v>169.3</v>
      </c>
      <c r="AE139">
        <v>176.7</v>
      </c>
      <c r="AF139">
        <v>184.4</v>
      </c>
      <c r="AG139">
        <v>192.7</v>
      </c>
      <c r="AH139">
        <v>201.5</v>
      </c>
      <c r="AI139">
        <v>210.8</v>
      </c>
      <c r="AJ139">
        <v>220.7</v>
      </c>
      <c r="AK139">
        <v>231.2</v>
      </c>
      <c r="AL139">
        <v>242.3</v>
      </c>
      <c r="AM139">
        <v>254.1</v>
      </c>
      <c r="AN139">
        <v>266.7</v>
      </c>
      <c r="AO139">
        <v>280.10000000000002</v>
      </c>
      <c r="AP139">
        <v>294.2</v>
      </c>
      <c r="AQ139">
        <v>309.3</v>
      </c>
      <c r="AR139">
        <v>325.39999999999998</v>
      </c>
      <c r="AS139">
        <v>342.4</v>
      </c>
      <c r="AT139">
        <v>360.5</v>
      </c>
    </row>
    <row r="140" spans="1:46" x14ac:dyDescent="0.35">
      <c r="B140" t="s">
        <v>293</v>
      </c>
      <c r="C140">
        <v>170.4</v>
      </c>
      <c r="D140">
        <v>169.8</v>
      </c>
      <c r="E140">
        <v>169.4</v>
      </c>
      <c r="F140">
        <v>169.5</v>
      </c>
      <c r="G140">
        <v>169.7</v>
      </c>
      <c r="H140">
        <v>170.1</v>
      </c>
      <c r="I140">
        <v>170.7</v>
      </c>
      <c r="J140">
        <v>171.5</v>
      </c>
      <c r="K140">
        <v>172.3</v>
      </c>
      <c r="L140">
        <v>172.9</v>
      </c>
      <c r="M140">
        <v>173.3</v>
      </c>
      <c r="N140">
        <v>179.3</v>
      </c>
      <c r="O140">
        <v>185.2</v>
      </c>
      <c r="P140">
        <v>190.8</v>
      </c>
      <c r="Q140">
        <v>196.4</v>
      </c>
      <c r="R140">
        <v>202.1</v>
      </c>
      <c r="S140">
        <v>207.8</v>
      </c>
      <c r="T140">
        <v>213.6</v>
      </c>
      <c r="U140">
        <v>220.1</v>
      </c>
      <c r="V140">
        <v>226.8</v>
      </c>
      <c r="W140">
        <v>233.8</v>
      </c>
      <c r="X140">
        <v>241</v>
      </c>
      <c r="Y140">
        <v>248.6</v>
      </c>
      <c r="Z140">
        <v>256.60000000000002</v>
      </c>
      <c r="AA140">
        <v>265</v>
      </c>
      <c r="AB140">
        <v>273.89999999999998</v>
      </c>
      <c r="AC140">
        <v>283.2</v>
      </c>
      <c r="AD140">
        <v>293</v>
      </c>
      <c r="AE140">
        <v>303.5</v>
      </c>
      <c r="AF140">
        <v>314.7</v>
      </c>
      <c r="AG140">
        <v>326.5</v>
      </c>
      <c r="AH140">
        <v>338.9</v>
      </c>
      <c r="AI140">
        <v>352</v>
      </c>
      <c r="AJ140">
        <v>365.8</v>
      </c>
      <c r="AK140">
        <v>380.4</v>
      </c>
      <c r="AL140">
        <v>395.7</v>
      </c>
      <c r="AM140">
        <v>411.9</v>
      </c>
      <c r="AN140">
        <v>429.1</v>
      </c>
      <c r="AO140">
        <v>447.2</v>
      </c>
      <c r="AP140">
        <v>466.4</v>
      </c>
      <c r="AQ140">
        <v>486.6</v>
      </c>
      <c r="AR140">
        <v>508</v>
      </c>
      <c r="AS140">
        <v>530.70000000000005</v>
      </c>
      <c r="AT140">
        <v>554.6</v>
      </c>
    </row>
    <row r="141" spans="1:46" x14ac:dyDescent="0.35">
      <c r="B141" t="s">
        <v>298</v>
      </c>
      <c r="C141">
        <v>347.9</v>
      </c>
      <c r="D141">
        <v>369.1</v>
      </c>
      <c r="E141">
        <v>392.8</v>
      </c>
      <c r="F141">
        <v>419.5</v>
      </c>
      <c r="G141">
        <v>449.1</v>
      </c>
      <c r="H141">
        <v>482.2</v>
      </c>
      <c r="I141">
        <v>519.1</v>
      </c>
      <c r="J141">
        <v>560.9</v>
      </c>
      <c r="K141">
        <v>607.1</v>
      </c>
      <c r="L141">
        <v>658.5</v>
      </c>
      <c r="M141">
        <v>715.8</v>
      </c>
      <c r="N141">
        <v>739.4</v>
      </c>
      <c r="O141">
        <v>764.4</v>
      </c>
      <c r="P141">
        <v>790.7</v>
      </c>
      <c r="Q141">
        <v>818.3</v>
      </c>
      <c r="R141">
        <v>847.4</v>
      </c>
      <c r="S141">
        <v>878.2</v>
      </c>
      <c r="T141">
        <v>910.8</v>
      </c>
      <c r="U141">
        <v>946.4</v>
      </c>
      <c r="V141">
        <v>983.7</v>
      </c>
      <c r="W141">
        <v>1023.7</v>
      </c>
      <c r="X141">
        <v>1066.0999999999999</v>
      </c>
      <c r="Y141">
        <v>1111.4000000000001</v>
      </c>
      <c r="Z141">
        <v>1159.5999999999999</v>
      </c>
      <c r="AA141">
        <v>1211.0999999999999</v>
      </c>
      <c r="AB141">
        <v>1265.9000000000001</v>
      </c>
      <c r="AC141">
        <v>1324.3</v>
      </c>
      <c r="AD141">
        <v>1386.6</v>
      </c>
      <c r="AE141">
        <v>1453.5</v>
      </c>
      <c r="AF141">
        <v>1524.7</v>
      </c>
      <c r="AG141">
        <v>1601</v>
      </c>
      <c r="AH141">
        <v>1682.3</v>
      </c>
      <c r="AI141">
        <v>1769.4</v>
      </c>
      <c r="AJ141">
        <v>1862.3</v>
      </c>
      <c r="AK141">
        <v>1961.6</v>
      </c>
      <c r="AL141">
        <v>2067.5</v>
      </c>
      <c r="AM141">
        <v>2180.9</v>
      </c>
      <c r="AN141">
        <v>2301.8000000000002</v>
      </c>
      <c r="AO141">
        <v>2431.3000000000002</v>
      </c>
      <c r="AP141">
        <v>2569.6999999999998</v>
      </c>
      <c r="AQ141">
        <v>2717.9</v>
      </c>
      <c r="AR141">
        <v>2876.4</v>
      </c>
      <c r="AS141">
        <v>3046.2</v>
      </c>
      <c r="AT141">
        <v>3227.8</v>
      </c>
    </row>
    <row r="142" spans="1:46" x14ac:dyDescent="0.35">
      <c r="B142" t="s">
        <v>303</v>
      </c>
      <c r="C142">
        <v>489.3</v>
      </c>
      <c r="D142">
        <v>470.4</v>
      </c>
      <c r="E142">
        <v>452.9</v>
      </c>
      <c r="F142">
        <v>436.8</v>
      </c>
      <c r="G142">
        <v>421.5</v>
      </c>
      <c r="H142">
        <v>407.3</v>
      </c>
      <c r="I142">
        <v>394</v>
      </c>
      <c r="J142">
        <v>381.7</v>
      </c>
      <c r="K142">
        <v>369.9</v>
      </c>
      <c r="L142">
        <v>358.4</v>
      </c>
      <c r="M142">
        <v>347.2</v>
      </c>
      <c r="N142">
        <v>351.9</v>
      </c>
      <c r="O142">
        <v>357.5</v>
      </c>
      <c r="P142">
        <v>363.8</v>
      </c>
      <c r="Q142">
        <v>370.8</v>
      </c>
      <c r="R142">
        <v>378.6</v>
      </c>
      <c r="S142">
        <v>387</v>
      </c>
      <c r="T142">
        <v>396</v>
      </c>
      <c r="U142">
        <v>406.2</v>
      </c>
      <c r="V142">
        <v>417</v>
      </c>
      <c r="W142">
        <v>428.5</v>
      </c>
      <c r="X142">
        <v>440.8</v>
      </c>
      <c r="Y142">
        <v>453.8</v>
      </c>
      <c r="Z142">
        <v>467.6</v>
      </c>
      <c r="AA142">
        <v>482.2</v>
      </c>
      <c r="AB142">
        <v>497.6</v>
      </c>
      <c r="AC142">
        <v>514</v>
      </c>
      <c r="AD142">
        <v>531.29999999999995</v>
      </c>
      <c r="AE142">
        <v>549.70000000000005</v>
      </c>
      <c r="AF142">
        <v>569.29999999999995</v>
      </c>
      <c r="AG142">
        <v>590</v>
      </c>
      <c r="AH142">
        <v>611.79999999999995</v>
      </c>
      <c r="AI142">
        <v>635</v>
      </c>
      <c r="AJ142">
        <v>659.4</v>
      </c>
      <c r="AK142">
        <v>685.2</v>
      </c>
      <c r="AL142">
        <v>712.5</v>
      </c>
      <c r="AM142">
        <v>741.3</v>
      </c>
      <c r="AN142">
        <v>771.7</v>
      </c>
      <c r="AO142">
        <v>803.9</v>
      </c>
      <c r="AP142">
        <v>837.9</v>
      </c>
      <c r="AQ142">
        <v>873.8</v>
      </c>
      <c r="AR142">
        <v>911.8</v>
      </c>
      <c r="AS142">
        <v>952</v>
      </c>
      <c r="AT142">
        <v>994.5</v>
      </c>
    </row>
    <row r="144" spans="1:46" x14ac:dyDescent="0.35">
      <c r="A144" t="s">
        <v>69</v>
      </c>
    </row>
    <row r="145" spans="2:46" x14ac:dyDescent="0.35">
      <c r="C145">
        <v>2007</v>
      </c>
      <c r="D145">
        <v>2008</v>
      </c>
      <c r="E145">
        <v>2009</v>
      </c>
      <c r="F145">
        <v>2010</v>
      </c>
      <c r="G145">
        <v>2011</v>
      </c>
      <c r="H145">
        <v>2012</v>
      </c>
      <c r="I145">
        <v>2013</v>
      </c>
      <c r="J145">
        <v>2014</v>
      </c>
      <c r="K145">
        <v>2015</v>
      </c>
      <c r="L145">
        <v>2016</v>
      </c>
      <c r="M145">
        <v>2017</v>
      </c>
      <c r="N145">
        <v>2018</v>
      </c>
      <c r="O145">
        <v>2019</v>
      </c>
      <c r="P145">
        <v>2020</v>
      </c>
      <c r="Q145">
        <v>2021</v>
      </c>
      <c r="R145">
        <v>2022</v>
      </c>
      <c r="S145">
        <v>2023</v>
      </c>
      <c r="T145">
        <v>2024</v>
      </c>
      <c r="U145">
        <v>2025</v>
      </c>
      <c r="V145">
        <v>2026</v>
      </c>
      <c r="W145">
        <v>2027</v>
      </c>
      <c r="X145">
        <v>2028</v>
      </c>
      <c r="Y145">
        <v>2029</v>
      </c>
      <c r="Z145">
        <v>2030</v>
      </c>
      <c r="AA145">
        <v>2031</v>
      </c>
      <c r="AB145">
        <v>2032</v>
      </c>
      <c r="AC145">
        <v>2033</v>
      </c>
      <c r="AD145">
        <v>2034</v>
      </c>
      <c r="AE145">
        <v>2035</v>
      </c>
      <c r="AF145">
        <v>2036</v>
      </c>
      <c r="AG145">
        <v>2037</v>
      </c>
      <c r="AH145">
        <v>2038</v>
      </c>
      <c r="AI145">
        <v>2039</v>
      </c>
      <c r="AJ145">
        <v>2040</v>
      </c>
      <c r="AK145">
        <v>2041</v>
      </c>
      <c r="AL145">
        <v>2042</v>
      </c>
      <c r="AM145">
        <v>2043</v>
      </c>
      <c r="AN145">
        <v>2044</v>
      </c>
      <c r="AO145">
        <v>2045</v>
      </c>
      <c r="AP145">
        <v>2046</v>
      </c>
      <c r="AQ145">
        <v>2047</v>
      </c>
      <c r="AR145">
        <v>2048</v>
      </c>
      <c r="AS145">
        <v>2049</v>
      </c>
      <c r="AT145">
        <v>2050</v>
      </c>
    </row>
    <row r="146" spans="2:46" x14ac:dyDescent="0.35">
      <c r="B146" t="s">
        <v>95</v>
      </c>
      <c r="C146">
        <v>45.7</v>
      </c>
      <c r="D146">
        <v>44.6</v>
      </c>
      <c r="E146">
        <v>43.6</v>
      </c>
      <c r="F146">
        <v>42.6</v>
      </c>
      <c r="G146">
        <v>41.9</v>
      </c>
      <c r="H146">
        <v>41.1</v>
      </c>
      <c r="I146">
        <v>40.4</v>
      </c>
      <c r="J146">
        <v>39.6</v>
      </c>
      <c r="K146">
        <v>38.799999999999997</v>
      </c>
      <c r="L146">
        <v>38.299999999999997</v>
      </c>
      <c r="M146">
        <v>37.700000000000003</v>
      </c>
      <c r="N146">
        <v>37.700000000000003</v>
      </c>
      <c r="O146">
        <v>37.799999999999997</v>
      </c>
      <c r="P146">
        <v>37.9</v>
      </c>
      <c r="Q146">
        <v>38.1</v>
      </c>
      <c r="R146">
        <v>38.299999999999997</v>
      </c>
      <c r="S146">
        <v>38.5</v>
      </c>
      <c r="T146">
        <v>38.799999999999997</v>
      </c>
      <c r="U146">
        <v>39.1</v>
      </c>
      <c r="V146">
        <v>39.299999999999997</v>
      </c>
      <c r="W146">
        <v>39.6</v>
      </c>
      <c r="X146">
        <v>39.799999999999997</v>
      </c>
      <c r="Y146">
        <v>40.1</v>
      </c>
      <c r="Z146">
        <v>40.5</v>
      </c>
      <c r="AA146">
        <v>40.9</v>
      </c>
      <c r="AB146">
        <v>41.4</v>
      </c>
      <c r="AC146">
        <v>41.9</v>
      </c>
      <c r="AD146">
        <v>42.5</v>
      </c>
      <c r="AE146">
        <v>43.1</v>
      </c>
      <c r="AF146">
        <v>43.7</v>
      </c>
      <c r="AG146">
        <v>44.4</v>
      </c>
      <c r="AH146">
        <v>45.1</v>
      </c>
      <c r="AI146">
        <v>45.9</v>
      </c>
      <c r="AJ146">
        <v>46.7</v>
      </c>
      <c r="AK146">
        <v>47.7</v>
      </c>
      <c r="AL146">
        <v>48.7</v>
      </c>
      <c r="AM146">
        <v>49.7</v>
      </c>
      <c r="AN146">
        <v>50.9</v>
      </c>
      <c r="AO146">
        <v>52.1</v>
      </c>
      <c r="AP146">
        <v>53.6</v>
      </c>
      <c r="AQ146">
        <v>55.1</v>
      </c>
      <c r="AR146">
        <v>56.8</v>
      </c>
      <c r="AS146">
        <v>58.6</v>
      </c>
      <c r="AT146">
        <v>60.5</v>
      </c>
    </row>
    <row r="147" spans="2:46" x14ac:dyDescent="0.35">
      <c r="B147" t="s">
        <v>100</v>
      </c>
      <c r="C147">
        <v>2.4</v>
      </c>
      <c r="D147">
        <v>2.4</v>
      </c>
      <c r="E147">
        <v>2.4</v>
      </c>
      <c r="F147">
        <v>2.2999999999999998</v>
      </c>
      <c r="G147">
        <v>2.2999999999999998</v>
      </c>
      <c r="H147">
        <v>2.2999999999999998</v>
      </c>
      <c r="I147">
        <v>2.2000000000000002</v>
      </c>
      <c r="J147">
        <v>2.2000000000000002</v>
      </c>
      <c r="K147">
        <v>2.1</v>
      </c>
      <c r="L147">
        <v>2.1</v>
      </c>
      <c r="M147">
        <v>2</v>
      </c>
      <c r="N147">
        <v>2</v>
      </c>
      <c r="O147">
        <v>2</v>
      </c>
      <c r="P147">
        <v>1.9</v>
      </c>
      <c r="Q147">
        <v>1.9</v>
      </c>
      <c r="R147">
        <v>1.9</v>
      </c>
      <c r="S147">
        <v>1.9</v>
      </c>
      <c r="T147">
        <v>1.9</v>
      </c>
      <c r="U147">
        <v>1.9</v>
      </c>
      <c r="V147">
        <v>1.9</v>
      </c>
      <c r="W147">
        <v>1.9</v>
      </c>
      <c r="X147">
        <v>1.8</v>
      </c>
      <c r="Y147">
        <v>1.8</v>
      </c>
      <c r="Z147">
        <v>1.8</v>
      </c>
      <c r="AA147">
        <v>1.8</v>
      </c>
      <c r="AB147">
        <v>1.8</v>
      </c>
      <c r="AC147">
        <v>1.8</v>
      </c>
      <c r="AD147">
        <v>1.8</v>
      </c>
      <c r="AE147">
        <v>1.8</v>
      </c>
      <c r="AF147">
        <v>1.8</v>
      </c>
      <c r="AG147">
        <v>1.8</v>
      </c>
      <c r="AH147">
        <v>1.8</v>
      </c>
      <c r="AI147">
        <v>1.8</v>
      </c>
      <c r="AJ147">
        <v>1.7</v>
      </c>
      <c r="AK147">
        <v>1.7</v>
      </c>
      <c r="AL147">
        <v>1.7</v>
      </c>
      <c r="AM147">
        <v>1.7</v>
      </c>
      <c r="AN147">
        <v>1.7</v>
      </c>
      <c r="AO147">
        <v>1.7</v>
      </c>
      <c r="AP147">
        <v>1.7</v>
      </c>
      <c r="AQ147">
        <v>1.7</v>
      </c>
      <c r="AR147">
        <v>1.7</v>
      </c>
      <c r="AS147">
        <v>1.7</v>
      </c>
      <c r="AT147">
        <v>1.7</v>
      </c>
    </row>
    <row r="148" spans="2:46" x14ac:dyDescent="0.35">
      <c r="B148" t="s">
        <v>105</v>
      </c>
      <c r="C148">
        <v>1.1000000000000001</v>
      </c>
      <c r="D148">
        <v>1.1000000000000001</v>
      </c>
      <c r="E148">
        <v>1</v>
      </c>
      <c r="F148">
        <v>1</v>
      </c>
      <c r="G148">
        <v>1</v>
      </c>
      <c r="H148">
        <v>0.9</v>
      </c>
      <c r="I148">
        <v>0.9</v>
      </c>
      <c r="J148">
        <v>0.9</v>
      </c>
      <c r="K148">
        <v>0.9</v>
      </c>
      <c r="L148">
        <v>0.8</v>
      </c>
      <c r="M148">
        <v>0.8</v>
      </c>
      <c r="N148">
        <v>0.8</v>
      </c>
      <c r="O148">
        <v>0.8</v>
      </c>
      <c r="P148">
        <v>0.8</v>
      </c>
      <c r="Q148">
        <v>0.8</v>
      </c>
      <c r="R148">
        <v>0.8</v>
      </c>
      <c r="S148">
        <v>0.8</v>
      </c>
      <c r="T148">
        <v>0.8</v>
      </c>
      <c r="U148">
        <v>0.8</v>
      </c>
      <c r="V148">
        <v>0.8</v>
      </c>
      <c r="W148">
        <v>0.8</v>
      </c>
      <c r="X148">
        <v>0.8</v>
      </c>
      <c r="Y148">
        <v>0.8</v>
      </c>
      <c r="Z148">
        <v>0.8</v>
      </c>
      <c r="AA148">
        <v>0.8</v>
      </c>
      <c r="AB148">
        <v>0.8</v>
      </c>
      <c r="AC148">
        <v>0.8</v>
      </c>
      <c r="AD148">
        <v>0.7</v>
      </c>
      <c r="AE148">
        <v>0.7</v>
      </c>
      <c r="AF148">
        <v>0.7</v>
      </c>
      <c r="AG148">
        <v>0.7</v>
      </c>
      <c r="AH148">
        <v>0.7</v>
      </c>
      <c r="AI148">
        <v>0.7</v>
      </c>
      <c r="AJ148">
        <v>0.7</v>
      </c>
      <c r="AK148">
        <v>0.7</v>
      </c>
      <c r="AL148">
        <v>0.7</v>
      </c>
      <c r="AM148">
        <v>0.7</v>
      </c>
      <c r="AN148">
        <v>0.7</v>
      </c>
      <c r="AO148">
        <v>0.7</v>
      </c>
      <c r="AP148">
        <v>0.7</v>
      </c>
      <c r="AQ148">
        <v>0.7</v>
      </c>
      <c r="AR148">
        <v>0.7</v>
      </c>
      <c r="AS148">
        <v>0.7</v>
      </c>
      <c r="AT148">
        <v>0.7</v>
      </c>
    </row>
    <row r="149" spans="2:46" x14ac:dyDescent="0.35">
      <c r="B149" t="s">
        <v>110</v>
      </c>
      <c r="C149">
        <v>45.8</v>
      </c>
      <c r="D149">
        <v>47</v>
      </c>
      <c r="E149">
        <v>48.4</v>
      </c>
      <c r="F149">
        <v>49.7</v>
      </c>
      <c r="G149">
        <v>51.1</v>
      </c>
      <c r="H149">
        <v>52.5</v>
      </c>
      <c r="I149">
        <v>53.8</v>
      </c>
      <c r="J149">
        <v>53.5</v>
      </c>
      <c r="K149">
        <v>53.4</v>
      </c>
      <c r="L149">
        <v>53.2</v>
      </c>
      <c r="M149">
        <v>53.1</v>
      </c>
      <c r="N149">
        <v>54.6</v>
      </c>
      <c r="O149">
        <v>56</v>
      </c>
      <c r="P149">
        <v>57.4</v>
      </c>
      <c r="Q149">
        <v>58.9</v>
      </c>
      <c r="R149">
        <v>60.5</v>
      </c>
      <c r="S149">
        <v>62.1</v>
      </c>
      <c r="T149">
        <v>63.8</v>
      </c>
      <c r="U149">
        <v>63.1</v>
      </c>
      <c r="V149">
        <v>62.9</v>
      </c>
      <c r="W149">
        <v>62.8</v>
      </c>
      <c r="X149">
        <v>62.8</v>
      </c>
      <c r="Y149">
        <v>63</v>
      </c>
      <c r="Z149">
        <v>63.2</v>
      </c>
      <c r="AA149">
        <v>63.5</v>
      </c>
      <c r="AB149">
        <v>63.8</v>
      </c>
      <c r="AC149">
        <v>64.099999999999994</v>
      </c>
      <c r="AD149">
        <v>64.5</v>
      </c>
      <c r="AE149">
        <v>64.099999999999994</v>
      </c>
      <c r="AF149">
        <v>64</v>
      </c>
      <c r="AG149">
        <v>63.8</v>
      </c>
      <c r="AH149">
        <v>63.7</v>
      </c>
      <c r="AI149">
        <v>63.6</v>
      </c>
      <c r="AJ149">
        <v>63.6</v>
      </c>
      <c r="AK149">
        <v>63.5</v>
      </c>
      <c r="AL149">
        <v>63.5</v>
      </c>
      <c r="AM149">
        <v>63.5</v>
      </c>
      <c r="AN149">
        <v>63.5</v>
      </c>
      <c r="AO149">
        <v>63.4</v>
      </c>
      <c r="AP149">
        <v>63.4</v>
      </c>
      <c r="AQ149">
        <v>63.3</v>
      </c>
      <c r="AR149">
        <v>63.2</v>
      </c>
      <c r="AS149">
        <v>63.1</v>
      </c>
      <c r="AT149">
        <v>62.9</v>
      </c>
    </row>
    <row r="150" spans="2:46" x14ac:dyDescent="0.35">
      <c r="B150" t="s">
        <v>115</v>
      </c>
      <c r="C150">
        <v>7.9</v>
      </c>
      <c r="D150">
        <v>7.7</v>
      </c>
      <c r="E150">
        <v>7.4</v>
      </c>
      <c r="F150">
        <v>7.2</v>
      </c>
      <c r="G150">
        <v>7</v>
      </c>
      <c r="H150">
        <v>6.8</v>
      </c>
      <c r="I150">
        <v>6.6</v>
      </c>
      <c r="J150">
        <v>6.4</v>
      </c>
      <c r="K150">
        <v>6.2</v>
      </c>
      <c r="L150">
        <v>6</v>
      </c>
      <c r="M150">
        <v>5.8</v>
      </c>
      <c r="N150">
        <v>5.8</v>
      </c>
      <c r="O150">
        <v>5.7</v>
      </c>
      <c r="P150">
        <v>5.7</v>
      </c>
      <c r="Q150">
        <v>5.7</v>
      </c>
      <c r="R150">
        <v>5.7</v>
      </c>
      <c r="S150">
        <v>5.6</v>
      </c>
      <c r="T150">
        <v>5.6</v>
      </c>
      <c r="U150">
        <v>5.6</v>
      </c>
      <c r="V150">
        <v>5.6</v>
      </c>
      <c r="W150">
        <v>5.6</v>
      </c>
      <c r="X150">
        <v>5.6</v>
      </c>
      <c r="Y150">
        <v>5.6</v>
      </c>
      <c r="Z150">
        <v>5.6</v>
      </c>
      <c r="AA150">
        <v>5.6</v>
      </c>
      <c r="AB150">
        <v>5.6</v>
      </c>
      <c r="AC150">
        <v>5.6</v>
      </c>
      <c r="AD150">
        <v>5.6</v>
      </c>
      <c r="AE150">
        <v>5.5</v>
      </c>
      <c r="AF150">
        <v>5.6</v>
      </c>
      <c r="AG150">
        <v>5.5</v>
      </c>
      <c r="AH150">
        <v>5.5</v>
      </c>
      <c r="AI150">
        <v>5.5</v>
      </c>
      <c r="AJ150">
        <v>5.5</v>
      </c>
      <c r="AK150">
        <v>5.5</v>
      </c>
      <c r="AL150">
        <v>5.5</v>
      </c>
      <c r="AM150">
        <v>5.5</v>
      </c>
      <c r="AN150">
        <v>5.5</v>
      </c>
      <c r="AO150">
        <v>5.5</v>
      </c>
      <c r="AP150">
        <v>5.5</v>
      </c>
      <c r="AQ150">
        <v>5.5</v>
      </c>
      <c r="AR150">
        <v>5.5</v>
      </c>
      <c r="AS150">
        <v>5.5</v>
      </c>
      <c r="AT150">
        <v>5.5</v>
      </c>
    </row>
    <row r="151" spans="2:46" x14ac:dyDescent="0.35">
      <c r="B151" t="s">
        <v>120</v>
      </c>
      <c r="C151">
        <v>196.8</v>
      </c>
      <c r="D151">
        <v>191.6</v>
      </c>
      <c r="E151">
        <v>186.7</v>
      </c>
      <c r="F151">
        <v>182</v>
      </c>
      <c r="G151">
        <v>178</v>
      </c>
      <c r="H151">
        <v>174.1</v>
      </c>
      <c r="I151">
        <v>170.3</v>
      </c>
      <c r="J151">
        <v>166.7</v>
      </c>
      <c r="K151">
        <v>163</v>
      </c>
      <c r="L151">
        <v>159.4</v>
      </c>
      <c r="M151">
        <v>155.80000000000001</v>
      </c>
      <c r="N151">
        <v>156.6</v>
      </c>
      <c r="O151">
        <v>157.4</v>
      </c>
      <c r="P151">
        <v>158.1</v>
      </c>
      <c r="Q151">
        <v>158.80000000000001</v>
      </c>
      <c r="R151">
        <v>159.5</v>
      </c>
      <c r="S151">
        <v>160.1</v>
      </c>
      <c r="T151">
        <v>160.69999999999999</v>
      </c>
      <c r="U151">
        <v>161.4</v>
      </c>
      <c r="V151">
        <v>161.69999999999999</v>
      </c>
      <c r="W151">
        <v>162.1</v>
      </c>
      <c r="X151">
        <v>162.4</v>
      </c>
      <c r="Y151">
        <v>162.80000000000001</v>
      </c>
      <c r="Z151">
        <v>163</v>
      </c>
      <c r="AA151">
        <v>163.19999999999999</v>
      </c>
      <c r="AB151">
        <v>163.30000000000001</v>
      </c>
      <c r="AC151">
        <v>163.4</v>
      </c>
      <c r="AD151">
        <v>163.5</v>
      </c>
      <c r="AE151">
        <v>163.5</v>
      </c>
      <c r="AF151">
        <v>163.30000000000001</v>
      </c>
      <c r="AG151">
        <v>163</v>
      </c>
      <c r="AH151">
        <v>162.69999999999999</v>
      </c>
      <c r="AI151">
        <v>162.4</v>
      </c>
      <c r="AJ151">
        <v>161.9</v>
      </c>
      <c r="AK151">
        <v>161.5</v>
      </c>
      <c r="AL151">
        <v>160.9</v>
      </c>
      <c r="AM151">
        <v>160.30000000000001</v>
      </c>
      <c r="AN151">
        <v>159.6</v>
      </c>
      <c r="AO151">
        <v>158.80000000000001</v>
      </c>
      <c r="AP151">
        <v>157.80000000000001</v>
      </c>
      <c r="AQ151">
        <v>156.69999999999999</v>
      </c>
      <c r="AR151">
        <v>155.4</v>
      </c>
      <c r="AS151">
        <v>154</v>
      </c>
      <c r="AT151">
        <v>152.5</v>
      </c>
    </row>
    <row r="152" spans="2:46" x14ac:dyDescent="0.35">
      <c r="B152" t="s">
        <v>125</v>
      </c>
      <c r="C152">
        <v>70.8</v>
      </c>
      <c r="D152">
        <v>69.3</v>
      </c>
      <c r="E152">
        <v>68.400000000000006</v>
      </c>
      <c r="F152">
        <v>67.7</v>
      </c>
      <c r="G152">
        <v>67.099999999999994</v>
      </c>
      <c r="H152">
        <v>66.599999999999994</v>
      </c>
      <c r="I152">
        <v>66.2</v>
      </c>
      <c r="J152">
        <v>65.900000000000006</v>
      </c>
      <c r="K152">
        <v>65.599999999999994</v>
      </c>
      <c r="L152">
        <v>65.5</v>
      </c>
      <c r="M152">
        <v>65.3</v>
      </c>
      <c r="N152">
        <v>66</v>
      </c>
      <c r="O152">
        <v>66.5</v>
      </c>
      <c r="P152">
        <v>66.900000000000006</v>
      </c>
      <c r="Q152">
        <v>67.3</v>
      </c>
      <c r="R152">
        <v>67.5</v>
      </c>
      <c r="S152">
        <v>67.7</v>
      </c>
      <c r="T152">
        <v>67.900000000000006</v>
      </c>
      <c r="U152">
        <v>68.099999999999994</v>
      </c>
      <c r="V152">
        <v>68.3</v>
      </c>
      <c r="W152">
        <v>68.400000000000006</v>
      </c>
      <c r="X152">
        <v>68.5</v>
      </c>
      <c r="Y152">
        <v>68.599999999999994</v>
      </c>
      <c r="Z152">
        <v>68.7</v>
      </c>
      <c r="AA152">
        <v>68.8</v>
      </c>
      <c r="AB152">
        <v>68.900000000000006</v>
      </c>
      <c r="AC152">
        <v>69</v>
      </c>
      <c r="AD152">
        <v>69.099999999999994</v>
      </c>
      <c r="AE152">
        <v>69.3</v>
      </c>
      <c r="AF152">
        <v>69.400000000000006</v>
      </c>
      <c r="AG152">
        <v>69.599999999999994</v>
      </c>
      <c r="AH152">
        <v>69.8</v>
      </c>
      <c r="AI152">
        <v>69.900000000000006</v>
      </c>
      <c r="AJ152">
        <v>70.2</v>
      </c>
      <c r="AK152">
        <v>70.400000000000006</v>
      </c>
      <c r="AL152">
        <v>70.599999999999994</v>
      </c>
      <c r="AM152">
        <v>70.900000000000006</v>
      </c>
      <c r="AN152">
        <v>71.099999999999994</v>
      </c>
      <c r="AO152">
        <v>71.400000000000006</v>
      </c>
      <c r="AP152">
        <v>71.8</v>
      </c>
      <c r="AQ152">
        <v>72.099999999999994</v>
      </c>
      <c r="AR152">
        <v>72.5</v>
      </c>
      <c r="AS152">
        <v>72.900000000000006</v>
      </c>
      <c r="AT152">
        <v>73.400000000000006</v>
      </c>
    </row>
    <row r="153" spans="2:46" x14ac:dyDescent="0.35">
      <c r="B153" t="s">
        <v>130</v>
      </c>
      <c r="C153">
        <v>39.6</v>
      </c>
      <c r="D153">
        <v>38.4</v>
      </c>
      <c r="E153">
        <v>37.6</v>
      </c>
      <c r="F153">
        <v>36.9</v>
      </c>
      <c r="G153">
        <v>36.6</v>
      </c>
      <c r="H153">
        <v>36.299999999999997</v>
      </c>
      <c r="I153">
        <v>36</v>
      </c>
      <c r="J153">
        <v>35.9</v>
      </c>
      <c r="K153">
        <v>35.700000000000003</v>
      </c>
      <c r="L153">
        <v>35.700000000000003</v>
      </c>
      <c r="M153">
        <v>35.799999999999997</v>
      </c>
      <c r="N153">
        <v>36</v>
      </c>
      <c r="O153">
        <v>36.200000000000003</v>
      </c>
      <c r="P153">
        <v>36.200000000000003</v>
      </c>
      <c r="Q153">
        <v>36.200000000000003</v>
      </c>
      <c r="R153">
        <v>36.200000000000003</v>
      </c>
      <c r="S153">
        <v>36.1</v>
      </c>
      <c r="T153">
        <v>36</v>
      </c>
      <c r="U153">
        <v>35.9</v>
      </c>
      <c r="V153">
        <v>35.6</v>
      </c>
      <c r="W153">
        <v>35.4</v>
      </c>
      <c r="X153">
        <v>35.1</v>
      </c>
      <c r="Y153">
        <v>34.799999999999997</v>
      </c>
      <c r="Z153">
        <v>34.6</v>
      </c>
      <c r="AA153">
        <v>34.4</v>
      </c>
      <c r="AB153">
        <v>34.1</v>
      </c>
      <c r="AC153">
        <v>33.9</v>
      </c>
      <c r="AD153">
        <v>33.700000000000003</v>
      </c>
      <c r="AE153">
        <v>33.5</v>
      </c>
      <c r="AF153">
        <v>33.200000000000003</v>
      </c>
      <c r="AG153">
        <v>33</v>
      </c>
      <c r="AH153">
        <v>32.700000000000003</v>
      </c>
      <c r="AI153">
        <v>32.5</v>
      </c>
      <c r="AJ153">
        <v>32.299999999999997</v>
      </c>
      <c r="AK153">
        <v>32.1</v>
      </c>
      <c r="AL153">
        <v>31.9</v>
      </c>
      <c r="AM153">
        <v>31.7</v>
      </c>
      <c r="AN153">
        <v>31.6</v>
      </c>
      <c r="AO153">
        <v>31.4</v>
      </c>
      <c r="AP153">
        <v>31.2</v>
      </c>
      <c r="AQ153">
        <v>31.1</v>
      </c>
      <c r="AR153">
        <v>31</v>
      </c>
      <c r="AS153">
        <v>30.8</v>
      </c>
      <c r="AT153">
        <v>30.7</v>
      </c>
    </row>
    <row r="154" spans="2:46" x14ac:dyDescent="0.35">
      <c r="B154" t="s">
        <v>135</v>
      </c>
      <c r="C154">
        <v>13.1</v>
      </c>
      <c r="D154">
        <v>13.2</v>
      </c>
      <c r="E154">
        <v>13.2</v>
      </c>
      <c r="F154">
        <v>13.3</v>
      </c>
      <c r="G154">
        <v>13.4</v>
      </c>
      <c r="H154">
        <v>13.5</v>
      </c>
      <c r="I154">
        <v>13.6</v>
      </c>
      <c r="J154">
        <v>13.8</v>
      </c>
      <c r="K154">
        <v>13.9</v>
      </c>
      <c r="L154">
        <v>14</v>
      </c>
      <c r="M154">
        <v>14.1</v>
      </c>
      <c r="N154">
        <v>14.3</v>
      </c>
      <c r="O154">
        <v>14.4</v>
      </c>
      <c r="P154">
        <v>14.5</v>
      </c>
      <c r="Q154">
        <v>14.7</v>
      </c>
      <c r="R154">
        <v>14.8</v>
      </c>
      <c r="S154">
        <v>14.9</v>
      </c>
      <c r="T154">
        <v>15</v>
      </c>
      <c r="U154">
        <v>15.1</v>
      </c>
      <c r="V154">
        <v>15.2</v>
      </c>
      <c r="W154">
        <v>15.3</v>
      </c>
      <c r="X154">
        <v>15.4</v>
      </c>
      <c r="Y154">
        <v>15.5</v>
      </c>
      <c r="Z154">
        <v>15.6</v>
      </c>
      <c r="AA154">
        <v>15.7</v>
      </c>
      <c r="AB154">
        <v>15.8</v>
      </c>
      <c r="AC154">
        <v>15.8</v>
      </c>
      <c r="AD154">
        <v>15.9</v>
      </c>
      <c r="AE154">
        <v>16</v>
      </c>
      <c r="AF154">
        <v>16.100000000000001</v>
      </c>
      <c r="AG154">
        <v>16.2</v>
      </c>
      <c r="AH154">
        <v>16.2</v>
      </c>
      <c r="AI154">
        <v>16.3</v>
      </c>
      <c r="AJ154">
        <v>16.399999999999999</v>
      </c>
      <c r="AK154">
        <v>16.5</v>
      </c>
      <c r="AL154">
        <v>16.600000000000001</v>
      </c>
      <c r="AM154">
        <v>16.7</v>
      </c>
      <c r="AN154">
        <v>16.7</v>
      </c>
      <c r="AO154">
        <v>16.8</v>
      </c>
      <c r="AP154">
        <v>16.899999999999999</v>
      </c>
      <c r="AQ154">
        <v>17</v>
      </c>
      <c r="AR154">
        <v>17.100000000000001</v>
      </c>
      <c r="AS154">
        <v>17.2</v>
      </c>
      <c r="AT154">
        <v>17.2</v>
      </c>
    </row>
    <row r="155" spans="2:46" x14ac:dyDescent="0.35">
      <c r="B155" t="s">
        <v>140</v>
      </c>
      <c r="C155">
        <v>12.3</v>
      </c>
      <c r="D155">
        <v>12.3</v>
      </c>
      <c r="E155">
        <v>12.4</v>
      </c>
      <c r="F155">
        <v>12.5</v>
      </c>
      <c r="G155">
        <v>12.6</v>
      </c>
      <c r="H155">
        <v>12.7</v>
      </c>
      <c r="I155">
        <v>12.7</v>
      </c>
      <c r="J155">
        <v>12.8</v>
      </c>
      <c r="K155">
        <v>12.9</v>
      </c>
      <c r="L155">
        <v>12.9</v>
      </c>
      <c r="M155">
        <v>13</v>
      </c>
      <c r="N155">
        <v>13.1</v>
      </c>
      <c r="O155">
        <v>13.3</v>
      </c>
      <c r="P155">
        <v>13.4</v>
      </c>
      <c r="Q155">
        <v>13.5</v>
      </c>
      <c r="R155">
        <v>13.6</v>
      </c>
      <c r="S155">
        <v>13.8</v>
      </c>
      <c r="T155">
        <v>13.9</v>
      </c>
      <c r="U155">
        <v>14</v>
      </c>
      <c r="V155">
        <v>14.1</v>
      </c>
      <c r="W155">
        <v>14.2</v>
      </c>
      <c r="X155">
        <v>14.3</v>
      </c>
      <c r="Y155">
        <v>14.4</v>
      </c>
      <c r="Z155">
        <v>14.5</v>
      </c>
      <c r="AA155">
        <v>14.6</v>
      </c>
      <c r="AB155">
        <v>14.7</v>
      </c>
      <c r="AC155">
        <v>14.8</v>
      </c>
      <c r="AD155">
        <v>14.9</v>
      </c>
      <c r="AE155">
        <v>15</v>
      </c>
      <c r="AF155">
        <v>15.1</v>
      </c>
      <c r="AG155">
        <v>15.2</v>
      </c>
      <c r="AH155">
        <v>15.3</v>
      </c>
      <c r="AI155">
        <v>15.4</v>
      </c>
      <c r="AJ155">
        <v>15.5</v>
      </c>
      <c r="AK155">
        <v>15.6</v>
      </c>
      <c r="AL155">
        <v>15.7</v>
      </c>
      <c r="AM155">
        <v>15.8</v>
      </c>
      <c r="AN155">
        <v>15.9</v>
      </c>
      <c r="AO155">
        <v>16</v>
      </c>
      <c r="AP155">
        <v>16.100000000000001</v>
      </c>
      <c r="AQ155">
        <v>16.2</v>
      </c>
      <c r="AR155">
        <v>16.3</v>
      </c>
      <c r="AS155">
        <v>16.399999999999999</v>
      </c>
      <c r="AT155">
        <v>16.399999999999999</v>
      </c>
    </row>
    <row r="156" spans="2:46" x14ac:dyDescent="0.35">
      <c r="B156" t="s">
        <v>145</v>
      </c>
      <c r="C156">
        <v>1.1000000000000001</v>
      </c>
      <c r="D156">
        <v>1.1000000000000001</v>
      </c>
      <c r="E156">
        <v>1.1000000000000001</v>
      </c>
      <c r="F156">
        <v>1.1000000000000001</v>
      </c>
      <c r="G156">
        <v>1.1000000000000001</v>
      </c>
      <c r="H156">
        <v>1.1000000000000001</v>
      </c>
      <c r="I156">
        <v>1.1000000000000001</v>
      </c>
      <c r="J156">
        <v>1.1000000000000001</v>
      </c>
      <c r="K156">
        <v>1.1000000000000001</v>
      </c>
      <c r="L156">
        <v>1.1000000000000001</v>
      </c>
      <c r="M156">
        <v>1.2</v>
      </c>
      <c r="N156">
        <v>1.2</v>
      </c>
      <c r="O156">
        <v>1.2</v>
      </c>
      <c r="P156">
        <v>1.2</v>
      </c>
      <c r="Q156">
        <v>1.2</v>
      </c>
      <c r="R156">
        <v>1.2</v>
      </c>
      <c r="S156">
        <v>1.3</v>
      </c>
      <c r="T156">
        <v>1.3</v>
      </c>
      <c r="U156">
        <v>1.3</v>
      </c>
      <c r="V156">
        <v>1.3</v>
      </c>
      <c r="W156">
        <v>1.3</v>
      </c>
      <c r="X156">
        <v>1.3</v>
      </c>
      <c r="Y156">
        <v>1.3</v>
      </c>
      <c r="Z156">
        <v>1.3</v>
      </c>
      <c r="AA156">
        <v>1.3</v>
      </c>
      <c r="AB156">
        <v>1.3</v>
      </c>
      <c r="AC156">
        <v>1.3</v>
      </c>
      <c r="AD156">
        <v>1.3</v>
      </c>
      <c r="AE156">
        <v>1.3</v>
      </c>
      <c r="AF156">
        <v>1.3</v>
      </c>
      <c r="AG156">
        <v>1.3</v>
      </c>
      <c r="AH156">
        <v>1.3</v>
      </c>
      <c r="AI156">
        <v>1.3</v>
      </c>
      <c r="AJ156">
        <v>1.3</v>
      </c>
      <c r="AK156">
        <v>1.3</v>
      </c>
      <c r="AL156">
        <v>1.3</v>
      </c>
      <c r="AM156">
        <v>1.3</v>
      </c>
      <c r="AN156">
        <v>1.3</v>
      </c>
      <c r="AO156">
        <v>1.3</v>
      </c>
      <c r="AP156">
        <v>1.3</v>
      </c>
      <c r="AQ156">
        <v>1.3</v>
      </c>
      <c r="AR156">
        <v>1.3</v>
      </c>
      <c r="AS156">
        <v>1.3</v>
      </c>
      <c r="AT156">
        <v>1.3</v>
      </c>
    </row>
    <row r="157" spans="2:46" x14ac:dyDescent="0.35">
      <c r="B157" t="s">
        <v>150</v>
      </c>
      <c r="C157">
        <v>2.2000000000000002</v>
      </c>
      <c r="D157">
        <v>2.2000000000000002</v>
      </c>
      <c r="E157">
        <v>2.2000000000000002</v>
      </c>
      <c r="F157">
        <v>2.2999999999999998</v>
      </c>
      <c r="G157">
        <v>2.2999999999999998</v>
      </c>
      <c r="H157">
        <v>2.2999999999999998</v>
      </c>
      <c r="I157">
        <v>2.2999999999999998</v>
      </c>
      <c r="J157">
        <v>2.2999999999999998</v>
      </c>
      <c r="K157">
        <v>2.4</v>
      </c>
      <c r="L157">
        <v>2.4</v>
      </c>
      <c r="M157">
        <v>2.4</v>
      </c>
      <c r="N157">
        <v>2.4</v>
      </c>
      <c r="O157">
        <v>2.4</v>
      </c>
      <c r="P157">
        <v>2.4</v>
      </c>
      <c r="Q157">
        <v>2.5</v>
      </c>
      <c r="R157">
        <v>2.5</v>
      </c>
      <c r="S157">
        <v>2.5</v>
      </c>
      <c r="T157">
        <v>2.5</v>
      </c>
      <c r="U157">
        <v>2.5</v>
      </c>
      <c r="V157">
        <v>2.5</v>
      </c>
      <c r="W157">
        <v>2.5</v>
      </c>
      <c r="X157">
        <v>2.5</v>
      </c>
      <c r="Y157">
        <v>2.5</v>
      </c>
      <c r="Z157">
        <v>2.5</v>
      </c>
      <c r="AA157">
        <v>2.5</v>
      </c>
      <c r="AB157">
        <v>2.5</v>
      </c>
      <c r="AC157">
        <v>2.5</v>
      </c>
      <c r="AD157">
        <v>2.5</v>
      </c>
      <c r="AE157">
        <v>2.5</v>
      </c>
      <c r="AF157">
        <v>2.5</v>
      </c>
      <c r="AG157">
        <v>2.5</v>
      </c>
      <c r="AH157">
        <v>2.5</v>
      </c>
      <c r="AI157">
        <v>2.5</v>
      </c>
      <c r="AJ157">
        <v>2.5</v>
      </c>
      <c r="AK157">
        <v>2.5</v>
      </c>
      <c r="AL157">
        <v>2.5</v>
      </c>
      <c r="AM157">
        <v>2.5</v>
      </c>
      <c r="AN157">
        <v>2.5</v>
      </c>
      <c r="AO157">
        <v>2.5</v>
      </c>
      <c r="AP157">
        <v>2.4</v>
      </c>
      <c r="AQ157">
        <v>2.4</v>
      </c>
      <c r="AR157">
        <v>2.4</v>
      </c>
      <c r="AS157">
        <v>2.4</v>
      </c>
      <c r="AT157">
        <v>2.4</v>
      </c>
    </row>
    <row r="158" spans="2:46" x14ac:dyDescent="0.35">
      <c r="B158" t="s">
        <v>155</v>
      </c>
      <c r="C158">
        <v>9.1999999999999993</v>
      </c>
      <c r="D158">
        <v>9</v>
      </c>
      <c r="E158">
        <v>8.9</v>
      </c>
      <c r="F158">
        <v>8.8000000000000007</v>
      </c>
      <c r="G158">
        <v>8.6999999999999993</v>
      </c>
      <c r="H158">
        <v>8.6999999999999993</v>
      </c>
      <c r="I158">
        <v>8.6</v>
      </c>
      <c r="J158">
        <v>8.5</v>
      </c>
      <c r="K158">
        <v>8.5</v>
      </c>
      <c r="L158">
        <v>8.4</v>
      </c>
      <c r="M158">
        <v>8.3000000000000007</v>
      </c>
      <c r="N158">
        <v>8.4</v>
      </c>
      <c r="O158">
        <v>8.5</v>
      </c>
      <c r="P158">
        <v>8.6</v>
      </c>
      <c r="Q158">
        <v>8.6</v>
      </c>
      <c r="R158">
        <v>8.6</v>
      </c>
      <c r="S158">
        <v>8.6</v>
      </c>
      <c r="T158">
        <v>8.6999999999999993</v>
      </c>
      <c r="U158">
        <v>8.6999999999999993</v>
      </c>
      <c r="V158">
        <v>8.6999999999999993</v>
      </c>
      <c r="W158">
        <v>8.6999999999999993</v>
      </c>
      <c r="X158">
        <v>8.6999999999999993</v>
      </c>
      <c r="Y158">
        <v>8.6</v>
      </c>
      <c r="Z158">
        <v>8.6</v>
      </c>
      <c r="AA158">
        <v>8.6</v>
      </c>
      <c r="AB158">
        <v>8.6</v>
      </c>
      <c r="AC158">
        <v>8.6</v>
      </c>
      <c r="AD158">
        <v>8.5</v>
      </c>
      <c r="AE158">
        <v>8.5</v>
      </c>
      <c r="AF158">
        <v>8.5</v>
      </c>
      <c r="AG158">
        <v>8.4</v>
      </c>
      <c r="AH158">
        <v>8.4</v>
      </c>
      <c r="AI158">
        <v>8.4</v>
      </c>
      <c r="AJ158">
        <v>8.3000000000000007</v>
      </c>
      <c r="AK158">
        <v>8.3000000000000007</v>
      </c>
      <c r="AL158">
        <v>8.3000000000000007</v>
      </c>
      <c r="AM158">
        <v>8.1999999999999993</v>
      </c>
      <c r="AN158">
        <v>8.1999999999999993</v>
      </c>
      <c r="AO158">
        <v>8.1</v>
      </c>
      <c r="AP158">
        <v>8.1</v>
      </c>
      <c r="AQ158">
        <v>8</v>
      </c>
      <c r="AR158">
        <v>8</v>
      </c>
      <c r="AS158">
        <v>8</v>
      </c>
      <c r="AT158">
        <v>7.9</v>
      </c>
    </row>
    <row r="159" spans="2:46" x14ac:dyDescent="0.35">
      <c r="B159" t="s">
        <v>160</v>
      </c>
      <c r="C159">
        <v>20.7</v>
      </c>
      <c r="D159">
        <v>20.5</v>
      </c>
      <c r="E159">
        <v>20.3</v>
      </c>
      <c r="F159">
        <v>20.2</v>
      </c>
      <c r="G159">
        <v>20.100000000000001</v>
      </c>
      <c r="H159">
        <v>20</v>
      </c>
      <c r="I159">
        <v>19.899999999999999</v>
      </c>
      <c r="J159">
        <v>19.8</v>
      </c>
      <c r="K159">
        <v>19.8</v>
      </c>
      <c r="L159">
        <v>19.7</v>
      </c>
      <c r="M159">
        <v>19.600000000000001</v>
      </c>
      <c r="N159">
        <v>19.899999999999999</v>
      </c>
      <c r="O159">
        <v>20.2</v>
      </c>
      <c r="P159">
        <v>20.399999999999999</v>
      </c>
      <c r="Q159">
        <v>20.5</v>
      </c>
      <c r="R159">
        <v>20.6</v>
      </c>
      <c r="S159">
        <v>20.7</v>
      </c>
      <c r="T159">
        <v>20.8</v>
      </c>
      <c r="U159">
        <v>20.8</v>
      </c>
      <c r="V159">
        <v>20.9</v>
      </c>
      <c r="W159">
        <v>20.9</v>
      </c>
      <c r="X159">
        <v>20.9</v>
      </c>
      <c r="Y159">
        <v>20.9</v>
      </c>
      <c r="Z159">
        <v>20.9</v>
      </c>
      <c r="AA159">
        <v>20.9</v>
      </c>
      <c r="AB159">
        <v>20.9</v>
      </c>
      <c r="AC159">
        <v>20.9</v>
      </c>
      <c r="AD159">
        <v>20.9</v>
      </c>
      <c r="AE159">
        <v>20.9</v>
      </c>
      <c r="AF159">
        <v>20.9</v>
      </c>
      <c r="AG159">
        <v>20.9</v>
      </c>
      <c r="AH159">
        <v>20.8</v>
      </c>
      <c r="AI159">
        <v>20.8</v>
      </c>
      <c r="AJ159">
        <v>20.8</v>
      </c>
      <c r="AK159">
        <v>20.7</v>
      </c>
      <c r="AL159">
        <v>20.7</v>
      </c>
      <c r="AM159">
        <v>20.7</v>
      </c>
      <c r="AN159">
        <v>20.6</v>
      </c>
      <c r="AO159">
        <v>20.6</v>
      </c>
      <c r="AP159">
        <v>20.6</v>
      </c>
      <c r="AQ159">
        <v>20.5</v>
      </c>
      <c r="AR159">
        <v>20.399999999999999</v>
      </c>
      <c r="AS159">
        <v>20.399999999999999</v>
      </c>
      <c r="AT159">
        <v>20.3</v>
      </c>
    </row>
    <row r="160" spans="2:46" x14ac:dyDescent="0.35">
      <c r="B160" t="s">
        <v>165</v>
      </c>
      <c r="C160">
        <v>33.700000000000003</v>
      </c>
      <c r="D160">
        <v>33.5</v>
      </c>
      <c r="E160">
        <v>33.4</v>
      </c>
      <c r="F160">
        <v>33.299999999999997</v>
      </c>
      <c r="G160">
        <v>33.1</v>
      </c>
      <c r="H160">
        <v>33</v>
      </c>
      <c r="I160">
        <v>32.799999999999997</v>
      </c>
      <c r="J160">
        <v>32.700000000000003</v>
      </c>
      <c r="K160">
        <v>32.5</v>
      </c>
      <c r="L160">
        <v>32.299999999999997</v>
      </c>
      <c r="M160">
        <v>32.1</v>
      </c>
      <c r="N160">
        <v>32.5</v>
      </c>
      <c r="O160">
        <v>32.9</v>
      </c>
      <c r="P160">
        <v>33.4</v>
      </c>
      <c r="Q160">
        <v>33.799999999999997</v>
      </c>
      <c r="R160">
        <v>34.200000000000003</v>
      </c>
      <c r="S160">
        <v>34.700000000000003</v>
      </c>
      <c r="T160">
        <v>35.1</v>
      </c>
      <c r="U160">
        <v>35.5</v>
      </c>
      <c r="V160">
        <v>36</v>
      </c>
      <c r="W160">
        <v>36.5</v>
      </c>
      <c r="X160">
        <v>36.9</v>
      </c>
      <c r="Y160">
        <v>37.4</v>
      </c>
      <c r="Z160">
        <v>37.9</v>
      </c>
      <c r="AA160">
        <v>38.4</v>
      </c>
      <c r="AB160">
        <v>38.9</v>
      </c>
      <c r="AC160">
        <v>39.4</v>
      </c>
      <c r="AD160">
        <v>39.9</v>
      </c>
      <c r="AE160">
        <v>40.5</v>
      </c>
      <c r="AF160">
        <v>41</v>
      </c>
      <c r="AG160">
        <v>41.6</v>
      </c>
      <c r="AH160">
        <v>42.1</v>
      </c>
      <c r="AI160">
        <v>42.7</v>
      </c>
      <c r="AJ160">
        <v>43.3</v>
      </c>
      <c r="AK160">
        <v>43.9</v>
      </c>
      <c r="AL160">
        <v>44.5</v>
      </c>
      <c r="AM160">
        <v>45.1</v>
      </c>
      <c r="AN160">
        <v>45.7</v>
      </c>
      <c r="AO160">
        <v>46.3</v>
      </c>
      <c r="AP160">
        <v>46.9</v>
      </c>
      <c r="AQ160">
        <v>47.6</v>
      </c>
      <c r="AR160">
        <v>48.2</v>
      </c>
      <c r="AS160">
        <v>48.9</v>
      </c>
      <c r="AT160">
        <v>49.5</v>
      </c>
    </row>
    <row r="161" spans="2:46" x14ac:dyDescent="0.35">
      <c r="B161" t="s">
        <v>170</v>
      </c>
      <c r="C161">
        <v>10.9</v>
      </c>
      <c r="D161">
        <v>10</v>
      </c>
      <c r="E161">
        <v>9.8000000000000007</v>
      </c>
      <c r="F161">
        <v>9.8000000000000007</v>
      </c>
      <c r="G161">
        <v>9.6</v>
      </c>
      <c r="H161">
        <v>9.6</v>
      </c>
      <c r="I161">
        <v>9.6999999999999993</v>
      </c>
      <c r="J161">
        <v>9.8000000000000007</v>
      </c>
      <c r="K161">
        <v>9.9</v>
      </c>
      <c r="L161">
        <v>10</v>
      </c>
      <c r="M161">
        <v>10.1</v>
      </c>
      <c r="N161">
        <v>10.199999999999999</v>
      </c>
      <c r="O161">
        <v>10.199999999999999</v>
      </c>
      <c r="P161">
        <v>10.1</v>
      </c>
      <c r="Q161">
        <v>10</v>
      </c>
      <c r="R161">
        <v>9.9</v>
      </c>
      <c r="S161">
        <v>9.6999999999999993</v>
      </c>
      <c r="T161">
        <v>9.6</v>
      </c>
      <c r="U161">
        <v>9.6</v>
      </c>
      <c r="V161">
        <v>9.6</v>
      </c>
      <c r="W161">
        <v>9.5</v>
      </c>
      <c r="X161">
        <v>9.4</v>
      </c>
      <c r="Y161">
        <v>9.3000000000000007</v>
      </c>
      <c r="Z161">
        <v>9.1999999999999993</v>
      </c>
      <c r="AA161">
        <v>9.1</v>
      </c>
      <c r="AB161">
        <v>9</v>
      </c>
      <c r="AC161">
        <v>8.9</v>
      </c>
      <c r="AD161">
        <v>8.8000000000000007</v>
      </c>
      <c r="AE161">
        <v>8.6999999999999993</v>
      </c>
      <c r="AF161">
        <v>8.6999999999999993</v>
      </c>
      <c r="AG161">
        <v>8.6</v>
      </c>
      <c r="AH161">
        <v>8.5</v>
      </c>
      <c r="AI161">
        <v>8.5</v>
      </c>
      <c r="AJ161">
        <v>8.4</v>
      </c>
      <c r="AK161">
        <v>8.3000000000000007</v>
      </c>
      <c r="AL161">
        <v>8.1999999999999993</v>
      </c>
      <c r="AM161">
        <v>8.1</v>
      </c>
      <c r="AN161">
        <v>8</v>
      </c>
      <c r="AO161">
        <v>8</v>
      </c>
      <c r="AP161">
        <v>7.9</v>
      </c>
      <c r="AQ161">
        <v>7.8</v>
      </c>
      <c r="AR161">
        <v>7.8</v>
      </c>
      <c r="AS161">
        <v>7.7</v>
      </c>
      <c r="AT161">
        <v>7.6</v>
      </c>
    </row>
    <row r="162" spans="2:46" x14ac:dyDescent="0.35">
      <c r="B162" t="s">
        <v>174</v>
      </c>
      <c r="C162">
        <v>24.1</v>
      </c>
      <c r="D162">
        <v>24.1</v>
      </c>
      <c r="E162">
        <v>24.2</v>
      </c>
      <c r="F162">
        <v>24.3</v>
      </c>
      <c r="G162">
        <v>24.3</v>
      </c>
      <c r="H162">
        <v>24.3</v>
      </c>
      <c r="I162">
        <v>24.4</v>
      </c>
      <c r="J162">
        <v>24.5</v>
      </c>
      <c r="K162">
        <v>24.7</v>
      </c>
      <c r="L162">
        <v>24.9</v>
      </c>
      <c r="M162">
        <v>25.1</v>
      </c>
      <c r="N162">
        <v>25.3</v>
      </c>
      <c r="O162">
        <v>25.2</v>
      </c>
      <c r="P162">
        <v>25.2</v>
      </c>
      <c r="Q162">
        <v>25.1</v>
      </c>
      <c r="R162">
        <v>25</v>
      </c>
      <c r="S162">
        <v>24.8</v>
      </c>
      <c r="T162">
        <v>24.6</v>
      </c>
      <c r="U162">
        <v>24.5</v>
      </c>
      <c r="V162">
        <v>24.6</v>
      </c>
      <c r="W162">
        <v>24.5</v>
      </c>
      <c r="X162">
        <v>24.5</v>
      </c>
      <c r="Y162">
        <v>24.5</v>
      </c>
      <c r="Z162">
        <v>24.4</v>
      </c>
      <c r="AA162">
        <v>24.3</v>
      </c>
      <c r="AB162">
        <v>24.2</v>
      </c>
      <c r="AC162">
        <v>24.1</v>
      </c>
      <c r="AD162">
        <v>24</v>
      </c>
      <c r="AE162">
        <v>23.9</v>
      </c>
      <c r="AF162">
        <v>23.9</v>
      </c>
      <c r="AG162">
        <v>23.8</v>
      </c>
      <c r="AH162">
        <v>23.7</v>
      </c>
      <c r="AI162">
        <v>23.6</v>
      </c>
      <c r="AJ162">
        <v>23.5</v>
      </c>
      <c r="AK162">
        <v>23.4</v>
      </c>
      <c r="AL162">
        <v>23.3</v>
      </c>
      <c r="AM162">
        <v>23.2</v>
      </c>
      <c r="AN162">
        <v>23</v>
      </c>
      <c r="AO162">
        <v>22.9</v>
      </c>
      <c r="AP162">
        <v>22.8</v>
      </c>
      <c r="AQ162">
        <v>22.6</v>
      </c>
      <c r="AR162">
        <v>22.5</v>
      </c>
      <c r="AS162">
        <v>22.3</v>
      </c>
      <c r="AT162">
        <v>22.2</v>
      </c>
    </row>
    <row r="163" spans="2:46" x14ac:dyDescent="0.35">
      <c r="B163" t="s">
        <v>179</v>
      </c>
      <c r="C163">
        <v>53.9</v>
      </c>
      <c r="D163">
        <v>54</v>
      </c>
      <c r="E163">
        <v>54.3</v>
      </c>
      <c r="F163">
        <v>54.6</v>
      </c>
      <c r="G163">
        <v>55</v>
      </c>
      <c r="H163">
        <v>55.4</v>
      </c>
      <c r="I163">
        <v>55.9</v>
      </c>
      <c r="J163">
        <v>56.4</v>
      </c>
      <c r="K163">
        <v>57</v>
      </c>
      <c r="L163">
        <v>57.6</v>
      </c>
      <c r="M163">
        <v>58.2</v>
      </c>
      <c r="N163">
        <v>59.1</v>
      </c>
      <c r="O163">
        <v>59.9</v>
      </c>
      <c r="P163">
        <v>60.7</v>
      </c>
      <c r="Q163">
        <v>61.4</v>
      </c>
      <c r="R163">
        <v>62.1</v>
      </c>
      <c r="S163">
        <v>62.7</v>
      </c>
      <c r="T163">
        <v>63.4</v>
      </c>
      <c r="U163">
        <v>64</v>
      </c>
      <c r="V163">
        <v>64.7</v>
      </c>
      <c r="W163">
        <v>65.3</v>
      </c>
      <c r="X163">
        <v>66</v>
      </c>
      <c r="Y163">
        <v>66.599999999999994</v>
      </c>
      <c r="Z163">
        <v>67.3</v>
      </c>
      <c r="AA163">
        <v>67.900000000000006</v>
      </c>
      <c r="AB163">
        <v>68.599999999999994</v>
      </c>
      <c r="AC163">
        <v>69.2</v>
      </c>
      <c r="AD163">
        <v>69.900000000000006</v>
      </c>
      <c r="AE163">
        <v>70.599999999999994</v>
      </c>
      <c r="AF163">
        <v>71.3</v>
      </c>
      <c r="AG163">
        <v>72</v>
      </c>
      <c r="AH163">
        <v>72.7</v>
      </c>
      <c r="AI163">
        <v>73.400000000000006</v>
      </c>
      <c r="AJ163">
        <v>74.2</v>
      </c>
      <c r="AK163">
        <v>74.900000000000006</v>
      </c>
      <c r="AL163">
        <v>75.7</v>
      </c>
      <c r="AM163">
        <v>76.5</v>
      </c>
      <c r="AN163">
        <v>77.3</v>
      </c>
      <c r="AO163">
        <v>78.099999999999994</v>
      </c>
      <c r="AP163">
        <v>78.900000000000006</v>
      </c>
      <c r="AQ163">
        <v>79.8</v>
      </c>
      <c r="AR163">
        <v>80.7</v>
      </c>
      <c r="AS163">
        <v>81.599999999999994</v>
      </c>
      <c r="AT163">
        <v>82.5</v>
      </c>
    </row>
    <row r="164" spans="2:46" x14ac:dyDescent="0.35">
      <c r="B164" t="s">
        <v>184</v>
      </c>
      <c r="C164">
        <v>8.9</v>
      </c>
      <c r="D164">
        <v>8.9</v>
      </c>
      <c r="E164">
        <v>9</v>
      </c>
      <c r="F164">
        <v>9.1</v>
      </c>
      <c r="G164">
        <v>9.1999999999999993</v>
      </c>
      <c r="H164">
        <v>9.3000000000000007</v>
      </c>
      <c r="I164">
        <v>9.4</v>
      </c>
      <c r="J164">
        <v>9.5</v>
      </c>
      <c r="K164">
        <v>9.6</v>
      </c>
      <c r="L164">
        <v>9.6999999999999993</v>
      </c>
      <c r="M164">
        <v>9.8000000000000007</v>
      </c>
      <c r="N164">
        <v>9.9</v>
      </c>
      <c r="O164">
        <v>10.1</v>
      </c>
      <c r="P164">
        <v>10.199999999999999</v>
      </c>
      <c r="Q164">
        <v>10.3</v>
      </c>
      <c r="R164">
        <v>10.4</v>
      </c>
      <c r="S164">
        <v>10.5</v>
      </c>
      <c r="T164">
        <v>10.6</v>
      </c>
      <c r="U164">
        <v>10.7</v>
      </c>
      <c r="V164">
        <v>10.8</v>
      </c>
      <c r="W164">
        <v>10.9</v>
      </c>
      <c r="X164">
        <v>11</v>
      </c>
      <c r="Y164">
        <v>11.1</v>
      </c>
      <c r="Z164">
        <v>11.2</v>
      </c>
      <c r="AA164">
        <v>11.2</v>
      </c>
      <c r="AB164">
        <v>11.3</v>
      </c>
      <c r="AC164">
        <v>11.4</v>
      </c>
      <c r="AD164">
        <v>11.5</v>
      </c>
      <c r="AE164">
        <v>11.6</v>
      </c>
      <c r="AF164">
        <v>11.6</v>
      </c>
      <c r="AG164">
        <v>11.7</v>
      </c>
      <c r="AH164">
        <v>11.8</v>
      </c>
      <c r="AI164">
        <v>11.9</v>
      </c>
      <c r="AJ164">
        <v>12</v>
      </c>
      <c r="AK164">
        <v>12</v>
      </c>
      <c r="AL164">
        <v>12.1</v>
      </c>
      <c r="AM164">
        <v>12.2</v>
      </c>
      <c r="AN164">
        <v>12.3</v>
      </c>
      <c r="AO164">
        <v>12.3</v>
      </c>
      <c r="AP164">
        <v>12.4</v>
      </c>
      <c r="AQ164">
        <v>12.5</v>
      </c>
      <c r="AR164">
        <v>12.5</v>
      </c>
      <c r="AS164">
        <v>12.6</v>
      </c>
      <c r="AT164">
        <v>12.7</v>
      </c>
    </row>
    <row r="165" spans="2:46" x14ac:dyDescent="0.35">
      <c r="B165" t="s">
        <v>189</v>
      </c>
      <c r="C165">
        <v>36.5</v>
      </c>
      <c r="D165">
        <v>36.6</v>
      </c>
      <c r="E165">
        <v>36.9</v>
      </c>
      <c r="F165">
        <v>37.1</v>
      </c>
      <c r="G165">
        <v>37.4</v>
      </c>
      <c r="H165">
        <v>37.700000000000003</v>
      </c>
      <c r="I165">
        <v>38</v>
      </c>
      <c r="J165">
        <v>38.299999999999997</v>
      </c>
      <c r="K165">
        <v>38.6</v>
      </c>
      <c r="L165">
        <v>39</v>
      </c>
      <c r="M165">
        <v>39.299999999999997</v>
      </c>
      <c r="N165">
        <v>40</v>
      </c>
      <c r="O165">
        <v>40.6</v>
      </c>
      <c r="P165">
        <v>41.2</v>
      </c>
      <c r="Q165">
        <v>41.8</v>
      </c>
      <c r="R165">
        <v>42.4</v>
      </c>
      <c r="S165">
        <v>43</v>
      </c>
      <c r="T165">
        <v>43.6</v>
      </c>
      <c r="U165">
        <v>44.3</v>
      </c>
      <c r="V165">
        <v>44.9</v>
      </c>
      <c r="W165">
        <v>45.6</v>
      </c>
      <c r="X165">
        <v>46.3</v>
      </c>
      <c r="Y165">
        <v>47</v>
      </c>
      <c r="Z165">
        <v>47.8</v>
      </c>
      <c r="AA165">
        <v>48.5</v>
      </c>
      <c r="AB165">
        <v>49.3</v>
      </c>
      <c r="AC165">
        <v>50.1</v>
      </c>
      <c r="AD165">
        <v>50.9</v>
      </c>
      <c r="AE165">
        <v>51.7</v>
      </c>
      <c r="AF165">
        <v>52.6</v>
      </c>
      <c r="AG165">
        <v>53.4</v>
      </c>
      <c r="AH165">
        <v>54.3</v>
      </c>
      <c r="AI165">
        <v>55.3</v>
      </c>
      <c r="AJ165">
        <v>56.2</v>
      </c>
      <c r="AK165">
        <v>57.2</v>
      </c>
      <c r="AL165">
        <v>58.2</v>
      </c>
      <c r="AM165">
        <v>59.2</v>
      </c>
      <c r="AN165">
        <v>60.2</v>
      </c>
      <c r="AO165">
        <v>61.3</v>
      </c>
      <c r="AP165">
        <v>62.4</v>
      </c>
      <c r="AQ165">
        <v>63.5</v>
      </c>
      <c r="AR165">
        <v>64.599999999999994</v>
      </c>
      <c r="AS165">
        <v>65.8</v>
      </c>
      <c r="AT165">
        <v>67</v>
      </c>
    </row>
    <row r="166" spans="2:46" x14ac:dyDescent="0.35">
      <c r="B166" t="s">
        <v>194</v>
      </c>
      <c r="C166">
        <v>9.9</v>
      </c>
      <c r="D166">
        <v>9.8000000000000007</v>
      </c>
      <c r="E166">
        <v>9.6</v>
      </c>
      <c r="F166">
        <v>9.5</v>
      </c>
      <c r="G166">
        <v>9.3000000000000007</v>
      </c>
      <c r="H166">
        <v>9.1999999999999993</v>
      </c>
      <c r="I166">
        <v>9</v>
      </c>
      <c r="J166">
        <v>8.8000000000000007</v>
      </c>
      <c r="K166">
        <v>8.6999999999999993</v>
      </c>
      <c r="L166">
        <v>8.5</v>
      </c>
      <c r="M166">
        <v>8.4</v>
      </c>
      <c r="N166">
        <v>8.3000000000000007</v>
      </c>
      <c r="O166">
        <v>8.3000000000000007</v>
      </c>
      <c r="P166">
        <v>8.3000000000000007</v>
      </c>
      <c r="Q166">
        <v>8.3000000000000007</v>
      </c>
      <c r="R166">
        <v>8.3000000000000007</v>
      </c>
      <c r="S166">
        <v>8.3000000000000007</v>
      </c>
      <c r="T166">
        <v>8.1999999999999993</v>
      </c>
      <c r="U166">
        <v>8.3000000000000007</v>
      </c>
      <c r="V166">
        <v>8.3000000000000007</v>
      </c>
      <c r="W166">
        <v>8.3000000000000007</v>
      </c>
      <c r="X166">
        <v>8.3000000000000007</v>
      </c>
      <c r="Y166">
        <v>8.3000000000000007</v>
      </c>
      <c r="Z166">
        <v>8.3000000000000007</v>
      </c>
      <c r="AA166">
        <v>8.3000000000000007</v>
      </c>
      <c r="AB166">
        <v>8.3000000000000007</v>
      </c>
      <c r="AC166">
        <v>8.4</v>
      </c>
      <c r="AD166">
        <v>8.4</v>
      </c>
      <c r="AE166">
        <v>8.4</v>
      </c>
      <c r="AF166">
        <v>8.4</v>
      </c>
      <c r="AG166">
        <v>8.4</v>
      </c>
      <c r="AH166">
        <v>8.4</v>
      </c>
      <c r="AI166">
        <v>8.5</v>
      </c>
      <c r="AJ166">
        <v>8.5</v>
      </c>
      <c r="AK166">
        <v>8.5</v>
      </c>
      <c r="AL166">
        <v>8.5</v>
      </c>
      <c r="AM166">
        <v>8.5</v>
      </c>
      <c r="AN166">
        <v>8.5</v>
      </c>
      <c r="AO166">
        <v>8.5</v>
      </c>
      <c r="AP166">
        <v>8.6</v>
      </c>
      <c r="AQ166">
        <v>8.6</v>
      </c>
      <c r="AR166">
        <v>8.6</v>
      </c>
      <c r="AS166">
        <v>8.6</v>
      </c>
      <c r="AT166">
        <v>8.6</v>
      </c>
    </row>
    <row r="167" spans="2:46" x14ac:dyDescent="0.35">
      <c r="B167" t="s">
        <v>198</v>
      </c>
      <c r="C167">
        <v>21</v>
      </c>
      <c r="D167">
        <v>20.100000000000001</v>
      </c>
      <c r="E167">
        <v>19.3</v>
      </c>
      <c r="F167">
        <v>18.600000000000001</v>
      </c>
      <c r="G167">
        <v>17.899999999999999</v>
      </c>
      <c r="H167">
        <v>17.3</v>
      </c>
      <c r="I167">
        <v>16.7</v>
      </c>
      <c r="J167">
        <v>16.2</v>
      </c>
      <c r="K167">
        <v>15.7</v>
      </c>
      <c r="L167">
        <v>15.1</v>
      </c>
      <c r="M167">
        <v>14.6</v>
      </c>
      <c r="N167">
        <v>14.7</v>
      </c>
      <c r="O167">
        <v>14.8</v>
      </c>
      <c r="P167">
        <v>14.9</v>
      </c>
      <c r="Q167">
        <v>15</v>
      </c>
      <c r="R167">
        <v>15</v>
      </c>
      <c r="S167">
        <v>15.1</v>
      </c>
      <c r="T167">
        <v>15.1</v>
      </c>
      <c r="U167">
        <v>15.2</v>
      </c>
      <c r="V167">
        <v>15.2</v>
      </c>
      <c r="W167">
        <v>15.2</v>
      </c>
      <c r="X167">
        <v>15.2</v>
      </c>
      <c r="Y167">
        <v>15.2</v>
      </c>
      <c r="Z167">
        <v>15.2</v>
      </c>
      <c r="AA167">
        <v>15.1</v>
      </c>
      <c r="AB167">
        <v>15.1</v>
      </c>
      <c r="AC167">
        <v>15.1</v>
      </c>
      <c r="AD167">
        <v>15.1</v>
      </c>
      <c r="AE167">
        <v>15</v>
      </c>
      <c r="AF167">
        <v>15</v>
      </c>
      <c r="AG167">
        <v>14.9</v>
      </c>
      <c r="AH167">
        <v>14.9</v>
      </c>
      <c r="AI167">
        <v>14.8</v>
      </c>
      <c r="AJ167">
        <v>14.7</v>
      </c>
      <c r="AK167">
        <v>14.7</v>
      </c>
      <c r="AL167">
        <v>14.6</v>
      </c>
      <c r="AM167">
        <v>14.5</v>
      </c>
      <c r="AN167">
        <v>14.4</v>
      </c>
      <c r="AO167">
        <v>14.4</v>
      </c>
      <c r="AP167">
        <v>14.3</v>
      </c>
      <c r="AQ167">
        <v>14.2</v>
      </c>
      <c r="AR167">
        <v>14</v>
      </c>
      <c r="AS167">
        <v>13.9</v>
      </c>
      <c r="AT167">
        <v>13.8</v>
      </c>
    </row>
    <row r="168" spans="2:46" x14ac:dyDescent="0.35">
      <c r="B168" t="s">
        <v>203</v>
      </c>
      <c r="C168">
        <v>46.3</v>
      </c>
      <c r="D168">
        <v>46</v>
      </c>
      <c r="E168">
        <v>45.7</v>
      </c>
      <c r="F168">
        <v>45.4</v>
      </c>
      <c r="G168">
        <v>45.1</v>
      </c>
      <c r="H168">
        <v>44.8</v>
      </c>
      <c r="I168">
        <v>44.3</v>
      </c>
      <c r="J168">
        <v>44</v>
      </c>
      <c r="K168">
        <v>43.7</v>
      </c>
      <c r="L168">
        <v>43.2</v>
      </c>
      <c r="M168">
        <v>42.8</v>
      </c>
      <c r="N168">
        <v>43</v>
      </c>
      <c r="O168">
        <v>42.9</v>
      </c>
      <c r="P168">
        <v>42.8</v>
      </c>
      <c r="Q168">
        <v>42.5</v>
      </c>
      <c r="R168">
        <v>42.2</v>
      </c>
      <c r="S168">
        <v>41.8</v>
      </c>
      <c r="T168">
        <v>41.4</v>
      </c>
      <c r="U168">
        <v>41</v>
      </c>
      <c r="V168">
        <v>40.9</v>
      </c>
      <c r="W168">
        <v>40.6</v>
      </c>
      <c r="X168">
        <v>40.299999999999997</v>
      </c>
      <c r="Y168">
        <v>40</v>
      </c>
      <c r="Z168">
        <v>39.700000000000003</v>
      </c>
      <c r="AA168">
        <v>39.299999999999997</v>
      </c>
      <c r="AB168">
        <v>38.9</v>
      </c>
      <c r="AC168">
        <v>38.5</v>
      </c>
      <c r="AD168">
        <v>38</v>
      </c>
      <c r="AE168">
        <v>37.6</v>
      </c>
      <c r="AF168">
        <v>37.200000000000003</v>
      </c>
      <c r="AG168">
        <v>36.799999999999997</v>
      </c>
      <c r="AH168">
        <v>36.4</v>
      </c>
      <c r="AI168">
        <v>35.9</v>
      </c>
      <c r="AJ168">
        <v>35.5</v>
      </c>
      <c r="AK168">
        <v>35</v>
      </c>
      <c r="AL168">
        <v>34.4</v>
      </c>
      <c r="AM168">
        <v>33.9</v>
      </c>
      <c r="AN168">
        <v>33.4</v>
      </c>
      <c r="AO168">
        <v>32.799999999999997</v>
      </c>
      <c r="AP168">
        <v>32.200000000000003</v>
      </c>
      <c r="AQ168">
        <v>31.5</v>
      </c>
      <c r="AR168">
        <v>30.8</v>
      </c>
      <c r="AS168">
        <v>30.2</v>
      </c>
      <c r="AT168">
        <v>29.5</v>
      </c>
    </row>
    <row r="169" spans="2:46" x14ac:dyDescent="0.35">
      <c r="B169" t="s">
        <v>208</v>
      </c>
      <c r="C169">
        <v>11.1</v>
      </c>
      <c r="D169">
        <v>11.1</v>
      </c>
      <c r="E169">
        <v>11.2</v>
      </c>
      <c r="F169">
        <v>11.2</v>
      </c>
      <c r="G169">
        <v>11.3</v>
      </c>
      <c r="H169">
        <v>11.3</v>
      </c>
      <c r="I169">
        <v>11.4</v>
      </c>
      <c r="J169">
        <v>11.5</v>
      </c>
      <c r="K169">
        <v>11.5</v>
      </c>
      <c r="L169">
        <v>11.6</v>
      </c>
      <c r="M169">
        <v>11.7</v>
      </c>
      <c r="N169">
        <v>11.9</v>
      </c>
      <c r="O169">
        <v>12</v>
      </c>
      <c r="P169">
        <v>12.1</v>
      </c>
      <c r="Q169">
        <v>12.2</v>
      </c>
      <c r="R169">
        <v>12.2</v>
      </c>
      <c r="S169">
        <v>12.3</v>
      </c>
      <c r="T169">
        <v>12.3</v>
      </c>
      <c r="U169">
        <v>12.4</v>
      </c>
      <c r="V169">
        <v>12.5</v>
      </c>
      <c r="W169">
        <v>12.6</v>
      </c>
      <c r="X169">
        <v>12.7</v>
      </c>
      <c r="Y169">
        <v>12.8</v>
      </c>
      <c r="Z169">
        <v>12.9</v>
      </c>
      <c r="AA169">
        <v>13</v>
      </c>
      <c r="AB169">
        <v>13.1</v>
      </c>
      <c r="AC169">
        <v>13.1</v>
      </c>
      <c r="AD169">
        <v>13.2</v>
      </c>
      <c r="AE169">
        <v>13.3</v>
      </c>
      <c r="AF169">
        <v>13.4</v>
      </c>
      <c r="AG169">
        <v>13.4</v>
      </c>
      <c r="AH169">
        <v>13.5</v>
      </c>
      <c r="AI169">
        <v>13.5</v>
      </c>
      <c r="AJ169">
        <v>13.6</v>
      </c>
      <c r="AK169">
        <v>13.6</v>
      </c>
      <c r="AL169">
        <v>13.6</v>
      </c>
      <c r="AM169">
        <v>13.6</v>
      </c>
      <c r="AN169">
        <v>13.6</v>
      </c>
      <c r="AO169">
        <v>13.5</v>
      </c>
      <c r="AP169">
        <v>13.4</v>
      </c>
      <c r="AQ169">
        <v>13.3</v>
      </c>
      <c r="AR169">
        <v>13.2</v>
      </c>
      <c r="AS169">
        <v>13</v>
      </c>
      <c r="AT169">
        <v>12.8</v>
      </c>
    </row>
    <row r="170" spans="2:46" x14ac:dyDescent="0.35">
      <c r="B170" t="s">
        <v>213</v>
      </c>
      <c r="C170">
        <v>62.1</v>
      </c>
      <c r="D170">
        <v>61.7</v>
      </c>
      <c r="E170">
        <v>61.3</v>
      </c>
      <c r="F170">
        <v>60.9</v>
      </c>
      <c r="G170">
        <v>60.5</v>
      </c>
      <c r="H170">
        <v>60.1</v>
      </c>
      <c r="I170">
        <v>59.6</v>
      </c>
      <c r="J170">
        <v>59.1</v>
      </c>
      <c r="K170">
        <v>58.5</v>
      </c>
      <c r="L170">
        <v>57.9</v>
      </c>
      <c r="M170">
        <v>57.3</v>
      </c>
      <c r="N170">
        <v>58</v>
      </c>
      <c r="O170">
        <v>58.7</v>
      </c>
      <c r="P170">
        <v>59.4</v>
      </c>
      <c r="Q170">
        <v>60.1</v>
      </c>
      <c r="R170">
        <v>60.8</v>
      </c>
      <c r="S170">
        <v>61.4</v>
      </c>
      <c r="T170">
        <v>62.1</v>
      </c>
      <c r="U170">
        <v>62.7</v>
      </c>
      <c r="V170">
        <v>63.4</v>
      </c>
      <c r="W170">
        <v>64</v>
      </c>
      <c r="X170">
        <v>64.7</v>
      </c>
      <c r="Y170">
        <v>65.3</v>
      </c>
      <c r="Z170">
        <v>65.900000000000006</v>
      </c>
      <c r="AA170">
        <v>66.599999999999994</v>
      </c>
      <c r="AB170">
        <v>67.2</v>
      </c>
      <c r="AC170">
        <v>67.8</v>
      </c>
      <c r="AD170">
        <v>68.5</v>
      </c>
      <c r="AE170">
        <v>69.099999999999994</v>
      </c>
      <c r="AF170">
        <v>69.7</v>
      </c>
      <c r="AG170">
        <v>70.3</v>
      </c>
      <c r="AH170">
        <v>70.900000000000006</v>
      </c>
      <c r="AI170">
        <v>71.5</v>
      </c>
      <c r="AJ170">
        <v>72.2</v>
      </c>
      <c r="AK170">
        <v>72.8</v>
      </c>
      <c r="AL170">
        <v>73.400000000000006</v>
      </c>
      <c r="AM170">
        <v>74</v>
      </c>
      <c r="AN170">
        <v>74.599999999999994</v>
      </c>
      <c r="AO170">
        <v>75.2</v>
      </c>
      <c r="AP170">
        <v>75.8</v>
      </c>
      <c r="AQ170">
        <v>76.400000000000006</v>
      </c>
      <c r="AR170">
        <v>77</v>
      </c>
      <c r="AS170">
        <v>77.5</v>
      </c>
      <c r="AT170">
        <v>78.099999999999994</v>
      </c>
    </row>
    <row r="171" spans="2:46" x14ac:dyDescent="0.35">
      <c r="B171" t="s">
        <v>218</v>
      </c>
      <c r="C171">
        <v>69.2</v>
      </c>
      <c r="D171">
        <v>69.7</v>
      </c>
      <c r="E171">
        <v>70.3</v>
      </c>
      <c r="F171">
        <v>70.8</v>
      </c>
      <c r="G171">
        <v>71.3</v>
      </c>
      <c r="H171">
        <v>71.7</v>
      </c>
      <c r="I171">
        <v>72.099999999999994</v>
      </c>
      <c r="J171">
        <v>72.400000000000006</v>
      </c>
      <c r="K171">
        <v>72.7</v>
      </c>
      <c r="L171">
        <v>72.900000000000006</v>
      </c>
      <c r="M171">
        <v>72.900000000000006</v>
      </c>
      <c r="N171">
        <v>73.900000000000006</v>
      </c>
      <c r="O171">
        <v>74.8</v>
      </c>
      <c r="P171">
        <v>75.7</v>
      </c>
      <c r="Q171">
        <v>76.7</v>
      </c>
      <c r="R171">
        <v>77.599999999999994</v>
      </c>
      <c r="S171">
        <v>78.5</v>
      </c>
      <c r="T171">
        <v>79.5</v>
      </c>
      <c r="U171">
        <v>80.5</v>
      </c>
      <c r="V171">
        <v>81.5</v>
      </c>
      <c r="W171">
        <v>82.5</v>
      </c>
      <c r="X171">
        <v>83.5</v>
      </c>
      <c r="Y171">
        <v>84.5</v>
      </c>
      <c r="Z171">
        <v>85.5</v>
      </c>
      <c r="AA171">
        <v>86.6</v>
      </c>
      <c r="AB171">
        <v>87.7</v>
      </c>
      <c r="AC171">
        <v>88.8</v>
      </c>
      <c r="AD171">
        <v>89.9</v>
      </c>
      <c r="AE171">
        <v>91</v>
      </c>
      <c r="AF171">
        <v>92.1</v>
      </c>
      <c r="AG171">
        <v>93.3</v>
      </c>
      <c r="AH171">
        <v>94.5</v>
      </c>
      <c r="AI171">
        <v>95.6</v>
      </c>
      <c r="AJ171">
        <v>96.8</v>
      </c>
      <c r="AK171">
        <v>98.1</v>
      </c>
      <c r="AL171">
        <v>99.3</v>
      </c>
      <c r="AM171">
        <v>100.5</v>
      </c>
      <c r="AN171">
        <v>101.8</v>
      </c>
      <c r="AO171">
        <v>103</v>
      </c>
      <c r="AP171">
        <v>104.3</v>
      </c>
      <c r="AQ171">
        <v>105.6</v>
      </c>
      <c r="AR171">
        <v>106.9</v>
      </c>
      <c r="AS171">
        <v>108.2</v>
      </c>
      <c r="AT171">
        <v>109.5</v>
      </c>
    </row>
    <row r="172" spans="2:46" x14ac:dyDescent="0.35">
      <c r="B172" t="s">
        <v>223</v>
      </c>
      <c r="C172">
        <v>32.299999999999997</v>
      </c>
      <c r="D172">
        <v>32.6</v>
      </c>
      <c r="E172">
        <v>32.9</v>
      </c>
      <c r="F172">
        <v>33.1</v>
      </c>
      <c r="G172">
        <v>33.299999999999997</v>
      </c>
      <c r="H172">
        <v>33.5</v>
      </c>
      <c r="I172">
        <v>33.6</v>
      </c>
      <c r="J172">
        <v>33.700000000000003</v>
      </c>
      <c r="K172">
        <v>33.799999999999997</v>
      </c>
      <c r="L172">
        <v>33.799999999999997</v>
      </c>
      <c r="M172">
        <v>33.799999999999997</v>
      </c>
      <c r="N172">
        <v>34.1</v>
      </c>
      <c r="O172">
        <v>34.5</v>
      </c>
      <c r="P172">
        <v>34.799999999999997</v>
      </c>
      <c r="Q172">
        <v>35.200000000000003</v>
      </c>
      <c r="R172">
        <v>35.5</v>
      </c>
      <c r="S172">
        <v>35.799999999999997</v>
      </c>
      <c r="T172">
        <v>36.200000000000003</v>
      </c>
      <c r="U172">
        <v>36.5</v>
      </c>
      <c r="V172">
        <v>36.9</v>
      </c>
      <c r="W172">
        <v>37.200000000000003</v>
      </c>
      <c r="X172">
        <v>37.6</v>
      </c>
      <c r="Y172">
        <v>37.9</v>
      </c>
      <c r="Z172">
        <v>38.299999999999997</v>
      </c>
      <c r="AA172">
        <v>38.6</v>
      </c>
      <c r="AB172">
        <v>39</v>
      </c>
      <c r="AC172">
        <v>39.299999999999997</v>
      </c>
      <c r="AD172">
        <v>39.700000000000003</v>
      </c>
      <c r="AE172">
        <v>40.1</v>
      </c>
      <c r="AF172">
        <v>40.4</v>
      </c>
      <c r="AG172">
        <v>40.799999999999997</v>
      </c>
      <c r="AH172">
        <v>41.2</v>
      </c>
      <c r="AI172">
        <v>41.5</v>
      </c>
      <c r="AJ172">
        <v>41.9</v>
      </c>
      <c r="AK172">
        <v>42.3</v>
      </c>
      <c r="AL172">
        <v>42.6</v>
      </c>
      <c r="AM172">
        <v>43</v>
      </c>
      <c r="AN172">
        <v>43.4</v>
      </c>
      <c r="AO172">
        <v>43.7</v>
      </c>
      <c r="AP172">
        <v>44.1</v>
      </c>
      <c r="AQ172">
        <v>44.5</v>
      </c>
      <c r="AR172">
        <v>44.8</v>
      </c>
      <c r="AS172">
        <v>45.2</v>
      </c>
      <c r="AT172">
        <v>45.6</v>
      </c>
    </row>
    <row r="173" spans="2:46" x14ac:dyDescent="0.35">
      <c r="B173" t="s">
        <v>228</v>
      </c>
      <c r="C173">
        <v>14.3</v>
      </c>
      <c r="D173">
        <v>14.4</v>
      </c>
      <c r="E173">
        <v>14.4</v>
      </c>
      <c r="F173">
        <v>14.5</v>
      </c>
      <c r="G173">
        <v>14.5</v>
      </c>
      <c r="H173">
        <v>14.6</v>
      </c>
      <c r="I173">
        <v>14.6</v>
      </c>
      <c r="J173">
        <v>14.6</v>
      </c>
      <c r="K173">
        <v>14.6</v>
      </c>
      <c r="L173">
        <v>14.6</v>
      </c>
      <c r="M173">
        <v>14.5</v>
      </c>
      <c r="N173">
        <v>14.6</v>
      </c>
      <c r="O173">
        <v>14.8</v>
      </c>
      <c r="P173">
        <v>14.9</v>
      </c>
      <c r="Q173">
        <v>15</v>
      </c>
      <c r="R173">
        <v>15.1</v>
      </c>
      <c r="S173">
        <v>15.2</v>
      </c>
      <c r="T173">
        <v>15.3</v>
      </c>
      <c r="U173">
        <v>15.4</v>
      </c>
      <c r="V173">
        <v>15.5</v>
      </c>
      <c r="W173">
        <v>15.6</v>
      </c>
      <c r="X173">
        <v>15.6</v>
      </c>
      <c r="Y173">
        <v>15.7</v>
      </c>
      <c r="Z173">
        <v>15.8</v>
      </c>
      <c r="AA173">
        <v>15.9</v>
      </c>
      <c r="AB173">
        <v>16</v>
      </c>
      <c r="AC173">
        <v>16</v>
      </c>
      <c r="AD173">
        <v>16.100000000000001</v>
      </c>
      <c r="AE173">
        <v>16.2</v>
      </c>
      <c r="AF173">
        <v>16.3</v>
      </c>
      <c r="AG173">
        <v>16.3</v>
      </c>
      <c r="AH173">
        <v>16.399999999999999</v>
      </c>
      <c r="AI173">
        <v>16.5</v>
      </c>
      <c r="AJ173">
        <v>16.5</v>
      </c>
      <c r="AK173">
        <v>16.600000000000001</v>
      </c>
      <c r="AL173">
        <v>16.600000000000001</v>
      </c>
      <c r="AM173">
        <v>16.7</v>
      </c>
      <c r="AN173">
        <v>16.8</v>
      </c>
      <c r="AO173">
        <v>16.8</v>
      </c>
      <c r="AP173">
        <v>16.899999999999999</v>
      </c>
      <c r="AQ173">
        <v>16.899999999999999</v>
      </c>
      <c r="AR173">
        <v>16.899999999999999</v>
      </c>
      <c r="AS173">
        <v>17</v>
      </c>
      <c r="AT173">
        <v>17</v>
      </c>
    </row>
    <row r="174" spans="2:46" x14ac:dyDescent="0.35">
      <c r="B174" t="s">
        <v>233</v>
      </c>
      <c r="C174">
        <v>60.3</v>
      </c>
      <c r="D174">
        <v>60.5</v>
      </c>
      <c r="E174">
        <v>60.5</v>
      </c>
      <c r="F174">
        <v>60.5</v>
      </c>
      <c r="G174">
        <v>60.4</v>
      </c>
      <c r="H174">
        <v>60.2</v>
      </c>
      <c r="I174">
        <v>59.9</v>
      </c>
      <c r="J174">
        <v>59.6</v>
      </c>
      <c r="K174">
        <v>59.2</v>
      </c>
      <c r="L174">
        <v>58.7</v>
      </c>
      <c r="M174">
        <v>58</v>
      </c>
      <c r="N174">
        <v>58.8</v>
      </c>
      <c r="O174">
        <v>59.4</v>
      </c>
      <c r="P174">
        <v>60.1</v>
      </c>
      <c r="Q174">
        <v>60.6</v>
      </c>
      <c r="R174">
        <v>61.2</v>
      </c>
      <c r="S174">
        <v>61.7</v>
      </c>
      <c r="T174">
        <v>62.2</v>
      </c>
      <c r="U174">
        <v>62.7</v>
      </c>
      <c r="V174">
        <v>63.1</v>
      </c>
      <c r="W174">
        <v>63.6</v>
      </c>
      <c r="X174">
        <v>64</v>
      </c>
      <c r="Y174">
        <v>64.5</v>
      </c>
      <c r="Z174">
        <v>64.900000000000006</v>
      </c>
      <c r="AA174">
        <v>65.3</v>
      </c>
      <c r="AB174">
        <v>65.599999999999994</v>
      </c>
      <c r="AC174">
        <v>66</v>
      </c>
      <c r="AD174">
        <v>66.400000000000006</v>
      </c>
      <c r="AE174">
        <v>66.7</v>
      </c>
      <c r="AF174">
        <v>67.099999999999994</v>
      </c>
      <c r="AG174">
        <v>67.400000000000006</v>
      </c>
      <c r="AH174">
        <v>67.7</v>
      </c>
      <c r="AI174">
        <v>68</v>
      </c>
      <c r="AJ174">
        <v>68.3</v>
      </c>
      <c r="AK174">
        <v>68.599999999999994</v>
      </c>
      <c r="AL174">
        <v>68.900000000000006</v>
      </c>
      <c r="AM174">
        <v>69.099999999999994</v>
      </c>
      <c r="AN174">
        <v>69.400000000000006</v>
      </c>
      <c r="AO174">
        <v>69.599999999999994</v>
      </c>
      <c r="AP174">
        <v>69.900000000000006</v>
      </c>
      <c r="AQ174">
        <v>70.099999999999994</v>
      </c>
      <c r="AR174">
        <v>70.2</v>
      </c>
      <c r="AS174">
        <v>70.400000000000006</v>
      </c>
      <c r="AT174">
        <v>70.599999999999994</v>
      </c>
    </row>
    <row r="175" spans="2:46" x14ac:dyDescent="0.35">
      <c r="B175" t="s">
        <v>238</v>
      </c>
      <c r="C175">
        <v>13.7</v>
      </c>
      <c r="D175">
        <v>13.7</v>
      </c>
      <c r="E175">
        <v>13.7</v>
      </c>
      <c r="F175">
        <v>13.7</v>
      </c>
      <c r="G175">
        <v>13.7</v>
      </c>
      <c r="H175">
        <v>13.6</v>
      </c>
      <c r="I175">
        <v>13.6</v>
      </c>
      <c r="J175">
        <v>13.5</v>
      </c>
      <c r="K175">
        <v>13.4</v>
      </c>
      <c r="L175">
        <v>13.3</v>
      </c>
      <c r="M175">
        <v>13.2</v>
      </c>
      <c r="N175">
        <v>13.3</v>
      </c>
      <c r="O175">
        <v>13.4</v>
      </c>
      <c r="P175">
        <v>13.6</v>
      </c>
      <c r="Q175">
        <v>13.7</v>
      </c>
      <c r="R175">
        <v>13.8</v>
      </c>
      <c r="S175">
        <v>13.9</v>
      </c>
      <c r="T175">
        <v>14</v>
      </c>
      <c r="U175">
        <v>14.1</v>
      </c>
      <c r="V175">
        <v>14.2</v>
      </c>
      <c r="W175">
        <v>14.4</v>
      </c>
      <c r="X175">
        <v>14.5</v>
      </c>
      <c r="Y175">
        <v>14.6</v>
      </c>
      <c r="Z175">
        <v>14.7</v>
      </c>
      <c r="AA175">
        <v>14.8</v>
      </c>
      <c r="AB175">
        <v>14.9</v>
      </c>
      <c r="AC175">
        <v>15</v>
      </c>
      <c r="AD175">
        <v>15</v>
      </c>
      <c r="AE175">
        <v>15.1</v>
      </c>
      <c r="AF175">
        <v>15.2</v>
      </c>
      <c r="AG175">
        <v>15.3</v>
      </c>
      <c r="AH175">
        <v>15.4</v>
      </c>
      <c r="AI175">
        <v>15.5</v>
      </c>
      <c r="AJ175">
        <v>15.6</v>
      </c>
      <c r="AK175">
        <v>15.7</v>
      </c>
      <c r="AL175">
        <v>15.7</v>
      </c>
      <c r="AM175">
        <v>15.8</v>
      </c>
      <c r="AN175">
        <v>15.9</v>
      </c>
      <c r="AO175">
        <v>16</v>
      </c>
      <c r="AP175">
        <v>16</v>
      </c>
      <c r="AQ175">
        <v>16.100000000000001</v>
      </c>
      <c r="AR175">
        <v>16.2</v>
      </c>
      <c r="AS175">
        <v>16.2</v>
      </c>
      <c r="AT175">
        <v>16.3</v>
      </c>
    </row>
    <row r="176" spans="2:46" x14ac:dyDescent="0.35">
      <c r="B176" t="s">
        <v>243</v>
      </c>
      <c r="C176">
        <v>11.1</v>
      </c>
      <c r="D176">
        <v>11.4</v>
      </c>
      <c r="E176">
        <v>11.8</v>
      </c>
      <c r="F176">
        <v>12.2</v>
      </c>
      <c r="G176">
        <v>12.6</v>
      </c>
      <c r="H176">
        <v>13</v>
      </c>
      <c r="I176">
        <v>13.4</v>
      </c>
      <c r="J176">
        <v>13.8</v>
      </c>
      <c r="K176">
        <v>14.3</v>
      </c>
      <c r="L176">
        <v>14.7</v>
      </c>
      <c r="M176">
        <v>15.2</v>
      </c>
      <c r="N176">
        <v>15.3</v>
      </c>
      <c r="O176">
        <v>15.5</v>
      </c>
      <c r="P176">
        <v>15.6</v>
      </c>
      <c r="Q176">
        <v>15.7</v>
      </c>
      <c r="R176">
        <v>15.9</v>
      </c>
      <c r="S176">
        <v>16</v>
      </c>
      <c r="T176">
        <v>16.100000000000001</v>
      </c>
      <c r="U176">
        <v>16.2</v>
      </c>
      <c r="V176">
        <v>16.3</v>
      </c>
      <c r="W176">
        <v>16.399999999999999</v>
      </c>
      <c r="X176">
        <v>16.600000000000001</v>
      </c>
      <c r="Y176">
        <v>16.7</v>
      </c>
      <c r="Z176">
        <v>16.8</v>
      </c>
      <c r="AA176">
        <v>16.899999999999999</v>
      </c>
      <c r="AB176">
        <v>17</v>
      </c>
      <c r="AC176">
        <v>17.100000000000001</v>
      </c>
      <c r="AD176">
        <v>17.2</v>
      </c>
      <c r="AE176">
        <v>17.3</v>
      </c>
      <c r="AF176">
        <v>17.399999999999999</v>
      </c>
      <c r="AG176">
        <v>17.5</v>
      </c>
      <c r="AH176">
        <v>17.600000000000001</v>
      </c>
      <c r="AI176">
        <v>17.7</v>
      </c>
      <c r="AJ176">
        <v>17.8</v>
      </c>
      <c r="AK176">
        <v>17.899999999999999</v>
      </c>
      <c r="AL176">
        <v>18</v>
      </c>
      <c r="AM176">
        <v>18</v>
      </c>
      <c r="AN176">
        <v>18.100000000000001</v>
      </c>
      <c r="AO176">
        <v>18.2</v>
      </c>
      <c r="AP176">
        <v>18.3</v>
      </c>
      <c r="AQ176">
        <v>18.3</v>
      </c>
      <c r="AR176">
        <v>18.399999999999999</v>
      </c>
      <c r="AS176">
        <v>18.5</v>
      </c>
      <c r="AT176">
        <v>18.5</v>
      </c>
    </row>
    <row r="177" spans="1:46" x14ac:dyDescent="0.35">
      <c r="B177" t="s">
        <v>248</v>
      </c>
      <c r="C177">
        <v>10.1</v>
      </c>
      <c r="D177">
        <v>10.1</v>
      </c>
      <c r="E177">
        <v>10.199999999999999</v>
      </c>
      <c r="F177">
        <v>10.3</v>
      </c>
      <c r="G177">
        <v>10.5</v>
      </c>
      <c r="H177">
        <v>10.6</v>
      </c>
      <c r="I177">
        <v>10.8</v>
      </c>
      <c r="J177">
        <v>10.9</v>
      </c>
      <c r="K177">
        <v>11.1</v>
      </c>
      <c r="L177">
        <v>11.2</v>
      </c>
      <c r="M177">
        <v>11.4</v>
      </c>
      <c r="N177">
        <v>11.3</v>
      </c>
      <c r="O177">
        <v>11.3</v>
      </c>
      <c r="P177">
        <v>11.2</v>
      </c>
      <c r="Q177">
        <v>11.1</v>
      </c>
      <c r="R177">
        <v>11.1</v>
      </c>
      <c r="S177">
        <v>11</v>
      </c>
      <c r="T177">
        <v>10.9</v>
      </c>
      <c r="U177">
        <v>10.8</v>
      </c>
      <c r="V177">
        <v>10.8</v>
      </c>
      <c r="W177">
        <v>10.7</v>
      </c>
      <c r="X177">
        <v>10.6</v>
      </c>
      <c r="Y177">
        <v>10.5</v>
      </c>
      <c r="Z177">
        <v>10.5</v>
      </c>
      <c r="AA177">
        <v>10.4</v>
      </c>
      <c r="AB177">
        <v>10.3</v>
      </c>
      <c r="AC177">
        <v>10.199999999999999</v>
      </c>
      <c r="AD177">
        <v>10.1</v>
      </c>
      <c r="AE177">
        <v>10.1</v>
      </c>
      <c r="AF177">
        <v>10</v>
      </c>
      <c r="AG177">
        <v>9.9</v>
      </c>
      <c r="AH177">
        <v>9.8000000000000007</v>
      </c>
      <c r="AI177">
        <v>9.6999999999999993</v>
      </c>
      <c r="AJ177">
        <v>9.6999999999999993</v>
      </c>
      <c r="AK177">
        <v>9.6</v>
      </c>
      <c r="AL177">
        <v>9.5</v>
      </c>
      <c r="AM177">
        <v>9.4</v>
      </c>
      <c r="AN177">
        <v>9.3000000000000007</v>
      </c>
      <c r="AO177">
        <v>9.1999999999999993</v>
      </c>
      <c r="AP177">
        <v>9.1</v>
      </c>
      <c r="AQ177">
        <v>9.1</v>
      </c>
      <c r="AR177">
        <v>9</v>
      </c>
      <c r="AS177">
        <v>8.9</v>
      </c>
      <c r="AT177">
        <v>8.8000000000000007</v>
      </c>
    </row>
    <row r="178" spans="1:46" x14ac:dyDescent="0.35">
      <c r="B178" t="s">
        <v>253</v>
      </c>
      <c r="C178">
        <v>13.9</v>
      </c>
      <c r="D178">
        <v>14.2</v>
      </c>
      <c r="E178">
        <v>14.5</v>
      </c>
      <c r="F178">
        <v>14.8</v>
      </c>
      <c r="G178">
        <v>15.2</v>
      </c>
      <c r="H178">
        <v>15.5</v>
      </c>
      <c r="I178">
        <v>15.9</v>
      </c>
      <c r="J178">
        <v>16.3</v>
      </c>
      <c r="K178">
        <v>16.7</v>
      </c>
      <c r="L178">
        <v>17.2</v>
      </c>
      <c r="M178">
        <v>17.7</v>
      </c>
      <c r="N178">
        <v>18.2</v>
      </c>
      <c r="O178">
        <v>18.600000000000001</v>
      </c>
      <c r="P178">
        <v>19.100000000000001</v>
      </c>
      <c r="Q178">
        <v>19.600000000000001</v>
      </c>
      <c r="R178">
        <v>20.100000000000001</v>
      </c>
      <c r="S178">
        <v>20.7</v>
      </c>
      <c r="T178">
        <v>21.3</v>
      </c>
      <c r="U178">
        <v>21.9</v>
      </c>
      <c r="V178">
        <v>22.6</v>
      </c>
      <c r="W178">
        <v>23.4</v>
      </c>
      <c r="X178">
        <v>24.2</v>
      </c>
      <c r="Y178">
        <v>25</v>
      </c>
      <c r="Z178">
        <v>25.8</v>
      </c>
      <c r="AA178">
        <v>26.7</v>
      </c>
      <c r="AB178">
        <v>27.7</v>
      </c>
      <c r="AC178">
        <v>28.7</v>
      </c>
      <c r="AD178">
        <v>29.7</v>
      </c>
      <c r="AE178">
        <v>30.8</v>
      </c>
      <c r="AF178">
        <v>32</v>
      </c>
      <c r="AG178">
        <v>33.200000000000003</v>
      </c>
      <c r="AH178">
        <v>34.6</v>
      </c>
      <c r="AI178">
        <v>35.9</v>
      </c>
      <c r="AJ178">
        <v>37.4</v>
      </c>
      <c r="AK178">
        <v>38.9</v>
      </c>
      <c r="AL178">
        <v>40.5</v>
      </c>
      <c r="AM178">
        <v>42.1</v>
      </c>
      <c r="AN178">
        <v>43.9</v>
      </c>
      <c r="AO178">
        <v>45.7</v>
      </c>
      <c r="AP178">
        <v>47.7</v>
      </c>
      <c r="AQ178">
        <v>49.7</v>
      </c>
      <c r="AR178">
        <v>51.9</v>
      </c>
      <c r="AS178">
        <v>54.1</v>
      </c>
      <c r="AT178">
        <v>56.4</v>
      </c>
    </row>
    <row r="179" spans="1:46" x14ac:dyDescent="0.35">
      <c r="B179" t="s">
        <v>258</v>
      </c>
      <c r="C179">
        <v>6.9</v>
      </c>
      <c r="D179">
        <v>6.9</v>
      </c>
      <c r="E179">
        <v>6.9</v>
      </c>
      <c r="F179">
        <v>6.9</v>
      </c>
      <c r="G179">
        <v>6.9</v>
      </c>
      <c r="H179">
        <v>7</v>
      </c>
      <c r="I179">
        <v>7</v>
      </c>
      <c r="J179">
        <v>7.1</v>
      </c>
      <c r="K179">
        <v>7.1</v>
      </c>
      <c r="L179">
        <v>7.1</v>
      </c>
      <c r="M179">
        <v>7.2</v>
      </c>
      <c r="N179">
        <v>7.2</v>
      </c>
      <c r="O179">
        <v>7.2</v>
      </c>
      <c r="P179">
        <v>7.2</v>
      </c>
      <c r="Q179">
        <v>7.2</v>
      </c>
      <c r="R179">
        <v>7.2</v>
      </c>
      <c r="S179">
        <v>7.2</v>
      </c>
      <c r="T179">
        <v>7.2</v>
      </c>
      <c r="U179">
        <v>7.2</v>
      </c>
      <c r="V179">
        <v>7.2</v>
      </c>
      <c r="W179">
        <v>7.2</v>
      </c>
      <c r="X179">
        <v>7.2</v>
      </c>
      <c r="Y179">
        <v>7.1</v>
      </c>
      <c r="Z179">
        <v>7.1</v>
      </c>
      <c r="AA179">
        <v>7.1</v>
      </c>
      <c r="AB179">
        <v>7.1</v>
      </c>
      <c r="AC179">
        <v>7.1</v>
      </c>
      <c r="AD179">
        <v>7</v>
      </c>
      <c r="AE179">
        <v>7</v>
      </c>
      <c r="AF179">
        <v>7</v>
      </c>
      <c r="AG179">
        <v>7</v>
      </c>
      <c r="AH179">
        <v>6.9</v>
      </c>
      <c r="AI179">
        <v>6.9</v>
      </c>
      <c r="AJ179">
        <v>6.9</v>
      </c>
      <c r="AK179">
        <v>6.9</v>
      </c>
      <c r="AL179">
        <v>6.8</v>
      </c>
      <c r="AM179">
        <v>6.8</v>
      </c>
      <c r="AN179">
        <v>6.8</v>
      </c>
      <c r="AO179">
        <v>6.7</v>
      </c>
      <c r="AP179">
        <v>6.7</v>
      </c>
      <c r="AQ179">
        <v>6.7</v>
      </c>
      <c r="AR179">
        <v>6.7</v>
      </c>
      <c r="AS179">
        <v>6.6</v>
      </c>
      <c r="AT179">
        <v>6.6</v>
      </c>
    </row>
    <row r="180" spans="1:46" x14ac:dyDescent="0.35">
      <c r="B180" t="s">
        <v>263</v>
      </c>
      <c r="C180">
        <v>122.3</v>
      </c>
      <c r="D180">
        <v>121.1</v>
      </c>
      <c r="E180">
        <v>119.6</v>
      </c>
      <c r="F180">
        <v>118</v>
      </c>
      <c r="G180">
        <v>116</v>
      </c>
      <c r="H180">
        <v>114</v>
      </c>
      <c r="I180">
        <v>111.9</v>
      </c>
      <c r="J180">
        <v>109.8</v>
      </c>
      <c r="K180">
        <v>107.8</v>
      </c>
      <c r="L180">
        <v>105.7</v>
      </c>
      <c r="M180">
        <v>103.7</v>
      </c>
      <c r="N180">
        <v>102.8</v>
      </c>
      <c r="O180">
        <v>102.2</v>
      </c>
      <c r="P180">
        <v>101.6</v>
      </c>
      <c r="Q180">
        <v>101.2</v>
      </c>
      <c r="R180">
        <v>100.9</v>
      </c>
      <c r="S180">
        <v>100.7</v>
      </c>
      <c r="T180">
        <v>100.5</v>
      </c>
      <c r="U180">
        <v>100.4</v>
      </c>
      <c r="V180">
        <v>100.5</v>
      </c>
      <c r="W180">
        <v>100.5</v>
      </c>
      <c r="X180">
        <v>100.5</v>
      </c>
      <c r="Y180">
        <v>100.5</v>
      </c>
      <c r="Z180">
        <v>100.5</v>
      </c>
      <c r="AA180">
        <v>100.5</v>
      </c>
      <c r="AB180">
        <v>100.6</v>
      </c>
      <c r="AC180">
        <v>100.6</v>
      </c>
      <c r="AD180">
        <v>100.6</v>
      </c>
      <c r="AE180">
        <v>100.6</v>
      </c>
      <c r="AF180">
        <v>100.6</v>
      </c>
      <c r="AG180">
        <v>100.6</v>
      </c>
      <c r="AH180">
        <v>100.6</v>
      </c>
      <c r="AI180">
        <v>100.6</v>
      </c>
      <c r="AJ180">
        <v>100.6</v>
      </c>
      <c r="AK180">
        <v>100.6</v>
      </c>
      <c r="AL180">
        <v>100.5</v>
      </c>
      <c r="AM180">
        <v>100.4</v>
      </c>
      <c r="AN180">
        <v>100.3</v>
      </c>
      <c r="AO180">
        <v>100.3</v>
      </c>
      <c r="AP180">
        <v>100.2</v>
      </c>
      <c r="AQ180">
        <v>100.1</v>
      </c>
      <c r="AR180">
        <v>100</v>
      </c>
      <c r="AS180">
        <v>99.9</v>
      </c>
      <c r="AT180">
        <v>99.8</v>
      </c>
    </row>
    <row r="181" spans="1:46" x14ac:dyDescent="0.35">
      <c r="B181" t="s">
        <v>268</v>
      </c>
      <c r="C181">
        <v>538.70000000000005</v>
      </c>
      <c r="D181">
        <v>532</v>
      </c>
      <c r="E181">
        <v>524.29999999999995</v>
      </c>
      <c r="F181">
        <v>515.79999999999995</v>
      </c>
      <c r="G181">
        <v>506.6</v>
      </c>
      <c r="H181">
        <v>497</v>
      </c>
      <c r="I181">
        <v>487.3</v>
      </c>
      <c r="J181">
        <v>477.7</v>
      </c>
      <c r="K181">
        <v>468.3</v>
      </c>
      <c r="L181">
        <v>459.1</v>
      </c>
      <c r="M181">
        <v>450.1</v>
      </c>
      <c r="N181">
        <v>444.3</v>
      </c>
      <c r="O181">
        <v>439.6</v>
      </c>
      <c r="P181">
        <v>435.9</v>
      </c>
      <c r="Q181">
        <v>432.9</v>
      </c>
      <c r="R181">
        <v>430.4</v>
      </c>
      <c r="S181">
        <v>428.4</v>
      </c>
      <c r="T181">
        <v>426.8</v>
      </c>
      <c r="U181">
        <v>425.8</v>
      </c>
      <c r="V181">
        <v>425.2</v>
      </c>
      <c r="W181">
        <v>424.7</v>
      </c>
      <c r="X181">
        <v>424.3</v>
      </c>
      <c r="Y181">
        <v>424.1</v>
      </c>
      <c r="Z181">
        <v>423.9</v>
      </c>
      <c r="AA181">
        <v>423.7</v>
      </c>
      <c r="AB181">
        <v>423.6</v>
      </c>
      <c r="AC181">
        <v>423.5</v>
      </c>
      <c r="AD181">
        <v>423.4</v>
      </c>
      <c r="AE181">
        <v>423.4</v>
      </c>
      <c r="AF181">
        <v>423.5</v>
      </c>
      <c r="AG181">
        <v>423.5</v>
      </c>
      <c r="AH181">
        <v>423.5</v>
      </c>
      <c r="AI181">
        <v>423.4</v>
      </c>
      <c r="AJ181">
        <v>423.4</v>
      </c>
      <c r="AK181">
        <v>423.3</v>
      </c>
      <c r="AL181">
        <v>423.2</v>
      </c>
      <c r="AM181">
        <v>423</v>
      </c>
      <c r="AN181">
        <v>422.8</v>
      </c>
      <c r="AO181">
        <v>422.6</v>
      </c>
      <c r="AP181">
        <v>422.3</v>
      </c>
      <c r="AQ181">
        <v>422</v>
      </c>
      <c r="AR181">
        <v>421.7</v>
      </c>
      <c r="AS181">
        <v>421.4</v>
      </c>
      <c r="AT181">
        <v>421</v>
      </c>
    </row>
    <row r="182" spans="1:46" x14ac:dyDescent="0.35">
      <c r="B182" t="s">
        <v>273</v>
      </c>
      <c r="C182">
        <v>39.799999999999997</v>
      </c>
      <c r="D182">
        <v>38.700000000000003</v>
      </c>
      <c r="E182">
        <v>37.5</v>
      </c>
      <c r="F182">
        <v>36.4</v>
      </c>
      <c r="G182">
        <v>35.4</v>
      </c>
      <c r="H182">
        <v>34.4</v>
      </c>
      <c r="I182">
        <v>33.299999999999997</v>
      </c>
      <c r="J182">
        <v>32.4</v>
      </c>
      <c r="K182">
        <v>31.4</v>
      </c>
      <c r="L182">
        <v>30.4</v>
      </c>
      <c r="M182">
        <v>29.5</v>
      </c>
      <c r="N182">
        <v>29.6</v>
      </c>
      <c r="O182">
        <v>29.6</v>
      </c>
      <c r="P182">
        <v>29.7</v>
      </c>
      <c r="Q182">
        <v>29.8</v>
      </c>
      <c r="R182">
        <v>29.8</v>
      </c>
      <c r="S182">
        <v>29.9</v>
      </c>
      <c r="T182">
        <v>29.9</v>
      </c>
      <c r="U182">
        <v>30</v>
      </c>
      <c r="V182">
        <v>30.1</v>
      </c>
      <c r="W182">
        <v>30.1</v>
      </c>
      <c r="X182">
        <v>30.1</v>
      </c>
      <c r="Y182">
        <v>30.2</v>
      </c>
      <c r="Z182">
        <v>30.2</v>
      </c>
      <c r="AA182">
        <v>30.2</v>
      </c>
      <c r="AB182">
        <v>30.2</v>
      </c>
      <c r="AC182">
        <v>30.2</v>
      </c>
      <c r="AD182">
        <v>30.2</v>
      </c>
      <c r="AE182">
        <v>30.2</v>
      </c>
      <c r="AF182">
        <v>30.2</v>
      </c>
      <c r="AG182">
        <v>30.2</v>
      </c>
      <c r="AH182">
        <v>30.1</v>
      </c>
      <c r="AI182">
        <v>30.1</v>
      </c>
      <c r="AJ182">
        <v>30</v>
      </c>
      <c r="AK182">
        <v>30</v>
      </c>
      <c r="AL182">
        <v>29.9</v>
      </c>
      <c r="AM182">
        <v>29.9</v>
      </c>
      <c r="AN182">
        <v>29.8</v>
      </c>
      <c r="AO182">
        <v>29.8</v>
      </c>
      <c r="AP182">
        <v>29.7</v>
      </c>
      <c r="AQ182">
        <v>29.6</v>
      </c>
      <c r="AR182">
        <v>29.5</v>
      </c>
      <c r="AS182">
        <v>29.4</v>
      </c>
      <c r="AT182">
        <v>29.3</v>
      </c>
    </row>
    <row r="183" spans="1:46" x14ac:dyDescent="0.35">
      <c r="B183" t="s">
        <v>278</v>
      </c>
      <c r="C183">
        <v>177</v>
      </c>
      <c r="D183">
        <v>176.5</v>
      </c>
      <c r="E183">
        <v>176.1</v>
      </c>
      <c r="F183">
        <v>175.6</v>
      </c>
      <c r="G183">
        <v>175</v>
      </c>
      <c r="H183">
        <v>174.3</v>
      </c>
      <c r="I183">
        <v>173.6</v>
      </c>
      <c r="J183">
        <v>172.8</v>
      </c>
      <c r="K183">
        <v>171.8</v>
      </c>
      <c r="L183">
        <v>170.7</v>
      </c>
      <c r="M183">
        <v>169.6</v>
      </c>
      <c r="N183">
        <v>170.3</v>
      </c>
      <c r="O183">
        <v>170.9</v>
      </c>
      <c r="P183">
        <v>171.5</v>
      </c>
      <c r="Q183">
        <v>172</v>
      </c>
      <c r="R183">
        <v>172.5</v>
      </c>
      <c r="S183">
        <v>172.9</v>
      </c>
      <c r="T183">
        <v>173.2</v>
      </c>
      <c r="U183">
        <v>173.5</v>
      </c>
      <c r="V183">
        <v>173.6</v>
      </c>
      <c r="W183">
        <v>173.8</v>
      </c>
      <c r="X183">
        <v>173.9</v>
      </c>
      <c r="Y183">
        <v>174</v>
      </c>
      <c r="Z183">
        <v>174</v>
      </c>
      <c r="AA183">
        <v>174.1</v>
      </c>
      <c r="AB183">
        <v>174.1</v>
      </c>
      <c r="AC183">
        <v>174.1</v>
      </c>
      <c r="AD183">
        <v>174.1</v>
      </c>
      <c r="AE183">
        <v>174</v>
      </c>
      <c r="AF183">
        <v>173.9</v>
      </c>
      <c r="AG183">
        <v>173.8</v>
      </c>
      <c r="AH183">
        <v>173.7</v>
      </c>
      <c r="AI183">
        <v>173.6</v>
      </c>
      <c r="AJ183">
        <v>173.4</v>
      </c>
      <c r="AK183">
        <v>173.3</v>
      </c>
      <c r="AL183">
        <v>173.1</v>
      </c>
      <c r="AM183">
        <v>172.9</v>
      </c>
      <c r="AN183">
        <v>172.7</v>
      </c>
      <c r="AO183">
        <v>172.5</v>
      </c>
      <c r="AP183">
        <v>172.2</v>
      </c>
      <c r="AQ183">
        <v>171.9</v>
      </c>
      <c r="AR183">
        <v>171.6</v>
      </c>
      <c r="AS183">
        <v>171.3</v>
      </c>
      <c r="AT183">
        <v>170.9</v>
      </c>
    </row>
    <row r="184" spans="1:46" x14ac:dyDescent="0.35">
      <c r="B184" t="s">
        <v>283</v>
      </c>
      <c r="C184">
        <v>63.7</v>
      </c>
      <c r="D184">
        <v>64</v>
      </c>
      <c r="E184">
        <v>64.099999999999994</v>
      </c>
      <c r="F184">
        <v>64.099999999999994</v>
      </c>
      <c r="G184">
        <v>63.8</v>
      </c>
      <c r="H184">
        <v>63.5</v>
      </c>
      <c r="I184">
        <v>63.2</v>
      </c>
      <c r="J184">
        <v>62.9</v>
      </c>
      <c r="K184">
        <v>62.5</v>
      </c>
      <c r="L184">
        <v>62</v>
      </c>
      <c r="M184">
        <v>61.5</v>
      </c>
      <c r="N184">
        <v>61.4</v>
      </c>
      <c r="O184">
        <v>61.2</v>
      </c>
      <c r="P184">
        <v>61.1</v>
      </c>
      <c r="Q184">
        <v>60.9</v>
      </c>
      <c r="R184">
        <v>60.8</v>
      </c>
      <c r="S184">
        <v>60.6</v>
      </c>
      <c r="T184">
        <v>60.4</v>
      </c>
      <c r="U184">
        <v>60.3</v>
      </c>
      <c r="V184">
        <v>60.2</v>
      </c>
      <c r="W184">
        <v>60.2</v>
      </c>
      <c r="X184">
        <v>60</v>
      </c>
      <c r="Y184">
        <v>59.9</v>
      </c>
      <c r="Z184">
        <v>59.7</v>
      </c>
      <c r="AA184">
        <v>59.6</v>
      </c>
      <c r="AB184">
        <v>59.4</v>
      </c>
      <c r="AC184">
        <v>59.2</v>
      </c>
      <c r="AD184">
        <v>59</v>
      </c>
      <c r="AE184">
        <v>58.8</v>
      </c>
      <c r="AF184">
        <v>58.7</v>
      </c>
      <c r="AG184">
        <v>58.5</v>
      </c>
      <c r="AH184">
        <v>58.3</v>
      </c>
      <c r="AI184">
        <v>58.1</v>
      </c>
      <c r="AJ184">
        <v>57.9</v>
      </c>
      <c r="AK184">
        <v>57.6</v>
      </c>
      <c r="AL184">
        <v>57.4</v>
      </c>
      <c r="AM184">
        <v>57.1</v>
      </c>
      <c r="AN184">
        <v>56.9</v>
      </c>
      <c r="AO184">
        <v>56.6</v>
      </c>
      <c r="AP184">
        <v>56.3</v>
      </c>
      <c r="AQ184">
        <v>56.1</v>
      </c>
      <c r="AR184">
        <v>55.8</v>
      </c>
      <c r="AS184">
        <v>55.5</v>
      </c>
      <c r="AT184">
        <v>55.2</v>
      </c>
    </row>
    <row r="185" spans="1:46" x14ac:dyDescent="0.35">
      <c r="B185" t="s">
        <v>288</v>
      </c>
      <c r="C185">
        <v>369.1</v>
      </c>
      <c r="D185">
        <v>375.7</v>
      </c>
      <c r="E185">
        <v>382.1</v>
      </c>
      <c r="F185">
        <v>388.6</v>
      </c>
      <c r="G185">
        <v>395.1</v>
      </c>
      <c r="H185">
        <v>401.7</v>
      </c>
      <c r="I185">
        <v>408.4</v>
      </c>
      <c r="J185">
        <v>415.3</v>
      </c>
      <c r="K185">
        <v>422.1</v>
      </c>
      <c r="L185">
        <v>428.8</v>
      </c>
      <c r="M185">
        <v>435.6</v>
      </c>
      <c r="N185">
        <v>441.7</v>
      </c>
      <c r="O185">
        <v>447.6</v>
      </c>
      <c r="P185">
        <v>453.1</v>
      </c>
      <c r="Q185">
        <v>458.4</v>
      </c>
      <c r="R185">
        <v>463.4</v>
      </c>
      <c r="S185">
        <v>468.2</v>
      </c>
      <c r="T185">
        <v>472.8</v>
      </c>
      <c r="U185">
        <v>477.5</v>
      </c>
      <c r="V185">
        <v>481.7</v>
      </c>
      <c r="W185">
        <v>485.9</v>
      </c>
      <c r="X185">
        <v>490</v>
      </c>
      <c r="Y185">
        <v>494</v>
      </c>
      <c r="Z185">
        <v>497.9</v>
      </c>
      <c r="AA185">
        <v>501.7</v>
      </c>
      <c r="AB185">
        <v>505.5</v>
      </c>
      <c r="AC185">
        <v>509.2</v>
      </c>
      <c r="AD185">
        <v>512.9</v>
      </c>
      <c r="AE185">
        <v>516.6</v>
      </c>
      <c r="AF185">
        <v>520.1</v>
      </c>
      <c r="AG185">
        <v>523.70000000000005</v>
      </c>
      <c r="AH185">
        <v>527.1</v>
      </c>
      <c r="AI185">
        <v>530.6</v>
      </c>
      <c r="AJ185">
        <v>534</v>
      </c>
      <c r="AK185">
        <v>537.4</v>
      </c>
      <c r="AL185">
        <v>540.70000000000005</v>
      </c>
      <c r="AM185">
        <v>544.1</v>
      </c>
      <c r="AN185">
        <v>547.4</v>
      </c>
      <c r="AO185">
        <v>550.6</v>
      </c>
      <c r="AP185">
        <v>553.79999999999995</v>
      </c>
      <c r="AQ185">
        <v>557</v>
      </c>
      <c r="AR185">
        <v>560.20000000000005</v>
      </c>
      <c r="AS185">
        <v>563.29999999999995</v>
      </c>
      <c r="AT185">
        <v>566.4</v>
      </c>
    </row>
    <row r="186" spans="1:46" x14ac:dyDescent="0.35">
      <c r="B186" t="s">
        <v>293</v>
      </c>
      <c r="C186">
        <v>164.3</v>
      </c>
      <c r="D186">
        <v>166.3</v>
      </c>
      <c r="E186">
        <v>168.2</v>
      </c>
      <c r="F186">
        <v>170.2</v>
      </c>
      <c r="G186">
        <v>172.1</v>
      </c>
      <c r="H186">
        <v>174.1</v>
      </c>
      <c r="I186">
        <v>176.1</v>
      </c>
      <c r="J186">
        <v>178.4</v>
      </c>
      <c r="K186">
        <v>180.6</v>
      </c>
      <c r="L186">
        <v>182.8</v>
      </c>
      <c r="M186">
        <v>184.9</v>
      </c>
      <c r="N186">
        <v>187.1</v>
      </c>
      <c r="O186">
        <v>188.8</v>
      </c>
      <c r="P186">
        <v>190.2</v>
      </c>
      <c r="Q186">
        <v>191.2</v>
      </c>
      <c r="R186">
        <v>192</v>
      </c>
      <c r="S186">
        <v>192.5</v>
      </c>
      <c r="T186">
        <v>193</v>
      </c>
      <c r="U186">
        <v>193.5</v>
      </c>
      <c r="V186">
        <v>194</v>
      </c>
      <c r="W186">
        <v>194.3</v>
      </c>
      <c r="X186">
        <v>194.6</v>
      </c>
      <c r="Y186">
        <v>194.8</v>
      </c>
      <c r="Z186">
        <v>194.9</v>
      </c>
      <c r="AA186">
        <v>194.9</v>
      </c>
      <c r="AB186">
        <v>194.9</v>
      </c>
      <c r="AC186">
        <v>194.9</v>
      </c>
      <c r="AD186">
        <v>194.8</v>
      </c>
      <c r="AE186">
        <v>194.8</v>
      </c>
      <c r="AF186">
        <v>194.8</v>
      </c>
      <c r="AG186">
        <v>194.8</v>
      </c>
      <c r="AH186">
        <v>194.7</v>
      </c>
      <c r="AI186">
        <v>194.5</v>
      </c>
      <c r="AJ186">
        <v>194.4</v>
      </c>
      <c r="AK186">
        <v>194.1</v>
      </c>
      <c r="AL186">
        <v>193.9</v>
      </c>
      <c r="AM186">
        <v>193.6</v>
      </c>
      <c r="AN186">
        <v>193.3</v>
      </c>
      <c r="AO186">
        <v>193</v>
      </c>
      <c r="AP186">
        <v>192.7</v>
      </c>
      <c r="AQ186">
        <v>192.4</v>
      </c>
      <c r="AR186">
        <v>192</v>
      </c>
      <c r="AS186">
        <v>191.7</v>
      </c>
      <c r="AT186">
        <v>191.3</v>
      </c>
    </row>
    <row r="187" spans="1:46" x14ac:dyDescent="0.35">
      <c r="B187" t="s">
        <v>298</v>
      </c>
      <c r="C187">
        <v>849.1</v>
      </c>
      <c r="D187">
        <v>873.4</v>
      </c>
      <c r="E187">
        <v>897.7</v>
      </c>
      <c r="F187">
        <v>922.3</v>
      </c>
      <c r="G187">
        <v>946.8</v>
      </c>
      <c r="H187">
        <v>971.6</v>
      </c>
      <c r="I187">
        <v>996.8</v>
      </c>
      <c r="J187">
        <v>1022.7</v>
      </c>
      <c r="K187">
        <v>1048.7</v>
      </c>
      <c r="L187">
        <v>1074.8</v>
      </c>
      <c r="M187">
        <v>1101.0999999999999</v>
      </c>
      <c r="N187">
        <v>1112.4000000000001</v>
      </c>
      <c r="O187">
        <v>1124.3</v>
      </c>
      <c r="P187">
        <v>1136.3</v>
      </c>
      <c r="Q187">
        <v>1148.5</v>
      </c>
      <c r="R187">
        <v>1160.9000000000001</v>
      </c>
      <c r="S187">
        <v>1173.5</v>
      </c>
      <c r="T187">
        <v>1186.2</v>
      </c>
      <c r="U187">
        <v>1200</v>
      </c>
      <c r="V187">
        <v>1213.4000000000001</v>
      </c>
      <c r="W187">
        <v>1227.3</v>
      </c>
      <c r="X187">
        <v>1241.2</v>
      </c>
      <c r="Y187">
        <v>1255.5</v>
      </c>
      <c r="Z187">
        <v>1269.8</v>
      </c>
      <c r="AA187">
        <v>1284.5</v>
      </c>
      <c r="AB187">
        <v>1299.3</v>
      </c>
      <c r="AC187">
        <v>1314.4</v>
      </c>
      <c r="AD187">
        <v>1329.6</v>
      </c>
      <c r="AE187">
        <v>1345.3</v>
      </c>
      <c r="AF187">
        <v>1361.1</v>
      </c>
      <c r="AG187">
        <v>1377.3</v>
      </c>
      <c r="AH187">
        <v>1393.5</v>
      </c>
      <c r="AI187">
        <v>1410.1</v>
      </c>
      <c r="AJ187">
        <v>1426.7</v>
      </c>
      <c r="AK187">
        <v>1443.6</v>
      </c>
      <c r="AL187">
        <v>1460.7</v>
      </c>
      <c r="AM187">
        <v>1478</v>
      </c>
      <c r="AN187">
        <v>1495.5</v>
      </c>
      <c r="AO187">
        <v>1513.2</v>
      </c>
      <c r="AP187">
        <v>1531.2</v>
      </c>
      <c r="AQ187">
        <v>1549.4</v>
      </c>
      <c r="AR187">
        <v>1567.8</v>
      </c>
      <c r="AS187">
        <v>1586.5</v>
      </c>
      <c r="AT187">
        <v>1605.3</v>
      </c>
    </row>
    <row r="188" spans="1:46" x14ac:dyDescent="0.35">
      <c r="B188" t="s">
        <v>303</v>
      </c>
      <c r="C188">
        <v>142.9</v>
      </c>
      <c r="D188">
        <v>148.6</v>
      </c>
      <c r="E188">
        <v>154.19999999999999</v>
      </c>
      <c r="F188">
        <v>159.6</v>
      </c>
      <c r="G188">
        <v>164.9</v>
      </c>
      <c r="H188">
        <v>170.1</v>
      </c>
      <c r="I188">
        <v>175.2</v>
      </c>
      <c r="J188">
        <v>180.4</v>
      </c>
      <c r="K188">
        <v>185.7</v>
      </c>
      <c r="L188">
        <v>190.9</v>
      </c>
      <c r="M188">
        <v>196.1</v>
      </c>
      <c r="N188">
        <v>194.4</v>
      </c>
      <c r="O188">
        <v>193</v>
      </c>
      <c r="P188">
        <v>192</v>
      </c>
      <c r="Q188">
        <v>191.1</v>
      </c>
      <c r="R188">
        <v>190.4</v>
      </c>
      <c r="S188">
        <v>189.9</v>
      </c>
      <c r="T188">
        <v>189.4</v>
      </c>
      <c r="U188">
        <v>189.1</v>
      </c>
      <c r="V188">
        <v>188.9</v>
      </c>
      <c r="W188">
        <v>188.6</v>
      </c>
      <c r="X188">
        <v>188.4</v>
      </c>
      <c r="Y188">
        <v>188.2</v>
      </c>
      <c r="Z188">
        <v>188</v>
      </c>
      <c r="AA188">
        <v>187.8</v>
      </c>
      <c r="AB188">
        <v>187.6</v>
      </c>
      <c r="AC188">
        <v>187.3</v>
      </c>
      <c r="AD188">
        <v>187.1</v>
      </c>
      <c r="AE188">
        <v>186.8</v>
      </c>
      <c r="AF188">
        <v>186.6</v>
      </c>
      <c r="AG188">
        <v>186.4</v>
      </c>
      <c r="AH188">
        <v>186.1</v>
      </c>
      <c r="AI188">
        <v>185.8</v>
      </c>
      <c r="AJ188">
        <v>185.5</v>
      </c>
      <c r="AK188">
        <v>185.2</v>
      </c>
      <c r="AL188">
        <v>184.8</v>
      </c>
      <c r="AM188">
        <v>184.5</v>
      </c>
      <c r="AN188">
        <v>184.1</v>
      </c>
      <c r="AO188">
        <v>183.7</v>
      </c>
      <c r="AP188">
        <v>183.3</v>
      </c>
      <c r="AQ188">
        <v>182.9</v>
      </c>
      <c r="AR188">
        <v>182.5</v>
      </c>
      <c r="AS188">
        <v>182.1</v>
      </c>
      <c r="AT188">
        <v>181.6</v>
      </c>
    </row>
    <row r="190" spans="1:46" x14ac:dyDescent="0.35">
      <c r="A190" t="s">
        <v>70</v>
      </c>
    </row>
    <row r="191" spans="1:46" x14ac:dyDescent="0.35">
      <c r="C191">
        <v>2007</v>
      </c>
      <c r="D191">
        <v>2008</v>
      </c>
      <c r="E191">
        <v>2009</v>
      </c>
      <c r="F191">
        <v>2010</v>
      </c>
      <c r="G191">
        <v>2011</v>
      </c>
      <c r="H191">
        <v>2012</v>
      </c>
      <c r="I191">
        <v>2013</v>
      </c>
      <c r="J191">
        <v>2014</v>
      </c>
      <c r="K191">
        <v>2015</v>
      </c>
      <c r="L191">
        <v>2016</v>
      </c>
      <c r="M191">
        <v>2017</v>
      </c>
      <c r="N191">
        <v>2018</v>
      </c>
      <c r="O191">
        <v>2019</v>
      </c>
      <c r="P191">
        <v>2020</v>
      </c>
      <c r="Q191">
        <v>2021</v>
      </c>
      <c r="R191">
        <v>2022</v>
      </c>
      <c r="S191">
        <v>2023</v>
      </c>
      <c r="T191">
        <v>2024</v>
      </c>
      <c r="U191">
        <v>2025</v>
      </c>
      <c r="V191">
        <v>2026</v>
      </c>
      <c r="W191">
        <v>2027</v>
      </c>
      <c r="X191">
        <v>2028</v>
      </c>
      <c r="Y191">
        <v>2029</v>
      </c>
      <c r="Z191">
        <v>2030</v>
      </c>
      <c r="AA191">
        <v>2031</v>
      </c>
      <c r="AB191">
        <v>2032</v>
      </c>
      <c r="AC191">
        <v>2033</v>
      </c>
      <c r="AD191">
        <v>2034</v>
      </c>
      <c r="AE191">
        <v>2035</v>
      </c>
      <c r="AF191">
        <v>2036</v>
      </c>
      <c r="AG191">
        <v>2037</v>
      </c>
      <c r="AH191">
        <v>2038</v>
      </c>
      <c r="AI191">
        <v>2039</v>
      </c>
      <c r="AJ191">
        <v>2040</v>
      </c>
      <c r="AK191">
        <v>2041</v>
      </c>
      <c r="AL191">
        <v>2042</v>
      </c>
      <c r="AM191">
        <v>2043</v>
      </c>
      <c r="AN191">
        <v>2044</v>
      </c>
      <c r="AO191">
        <v>2045</v>
      </c>
      <c r="AP191">
        <v>2046</v>
      </c>
      <c r="AQ191">
        <v>2047</v>
      </c>
      <c r="AR191">
        <v>2048</v>
      </c>
      <c r="AS191">
        <v>2049</v>
      </c>
      <c r="AT191">
        <v>2050</v>
      </c>
    </row>
    <row r="192" spans="1:46" x14ac:dyDescent="0.35">
      <c r="B192" t="s">
        <v>95</v>
      </c>
      <c r="C192">
        <v>23.1</v>
      </c>
      <c r="D192">
        <v>22.8</v>
      </c>
      <c r="E192">
        <v>22.4</v>
      </c>
      <c r="F192">
        <v>22.1</v>
      </c>
      <c r="G192">
        <v>21.9</v>
      </c>
      <c r="H192">
        <v>21.6</v>
      </c>
      <c r="I192">
        <v>21.4</v>
      </c>
      <c r="J192">
        <v>21.1</v>
      </c>
      <c r="K192">
        <v>20.8</v>
      </c>
      <c r="L192">
        <v>20.6</v>
      </c>
      <c r="M192">
        <v>20.399999999999999</v>
      </c>
      <c r="N192">
        <v>20.399999999999999</v>
      </c>
      <c r="O192">
        <v>20.399999999999999</v>
      </c>
      <c r="P192">
        <v>20.399999999999999</v>
      </c>
      <c r="Q192">
        <v>20.399999999999999</v>
      </c>
      <c r="R192">
        <v>20.5</v>
      </c>
      <c r="S192">
        <v>20.6</v>
      </c>
      <c r="T192">
        <v>20.7</v>
      </c>
      <c r="U192">
        <v>20.8</v>
      </c>
      <c r="V192">
        <v>20.9</v>
      </c>
      <c r="W192">
        <v>21</v>
      </c>
      <c r="X192">
        <v>21.1</v>
      </c>
      <c r="Y192">
        <v>21.2</v>
      </c>
      <c r="Z192">
        <v>21.4</v>
      </c>
      <c r="AA192">
        <v>21.6</v>
      </c>
      <c r="AB192">
        <v>21.8</v>
      </c>
      <c r="AC192">
        <v>22</v>
      </c>
      <c r="AD192">
        <v>22.3</v>
      </c>
      <c r="AE192">
        <v>22.6</v>
      </c>
      <c r="AF192">
        <v>22.9</v>
      </c>
      <c r="AG192">
        <v>23.2</v>
      </c>
      <c r="AH192">
        <v>23.5</v>
      </c>
      <c r="AI192">
        <v>23.9</v>
      </c>
      <c r="AJ192">
        <v>24.3</v>
      </c>
      <c r="AK192">
        <v>24.7</v>
      </c>
      <c r="AL192">
        <v>25.2</v>
      </c>
      <c r="AM192">
        <v>25.7</v>
      </c>
      <c r="AN192">
        <v>26.3</v>
      </c>
      <c r="AO192">
        <v>26.9</v>
      </c>
      <c r="AP192">
        <v>27.6</v>
      </c>
      <c r="AQ192">
        <v>28.4</v>
      </c>
      <c r="AR192">
        <v>29.2</v>
      </c>
      <c r="AS192">
        <v>30</v>
      </c>
      <c r="AT192">
        <v>31</v>
      </c>
    </row>
    <row r="193" spans="2:46" x14ac:dyDescent="0.35">
      <c r="B193" t="s">
        <v>100</v>
      </c>
      <c r="C193">
        <v>3.6</v>
      </c>
      <c r="D193">
        <v>3.5</v>
      </c>
      <c r="E193">
        <v>3.5</v>
      </c>
      <c r="F193">
        <v>3.5</v>
      </c>
      <c r="G193">
        <v>3.5</v>
      </c>
      <c r="H193">
        <v>3.5</v>
      </c>
      <c r="I193">
        <v>3.4</v>
      </c>
      <c r="J193">
        <v>3.4</v>
      </c>
      <c r="K193">
        <v>3.3</v>
      </c>
      <c r="L193">
        <v>3.3</v>
      </c>
      <c r="M193">
        <v>3.2</v>
      </c>
      <c r="N193">
        <v>3.2</v>
      </c>
      <c r="O193">
        <v>3.1</v>
      </c>
      <c r="P193">
        <v>3.1</v>
      </c>
      <c r="Q193">
        <v>3</v>
      </c>
      <c r="R193">
        <v>3</v>
      </c>
      <c r="S193">
        <v>3</v>
      </c>
      <c r="T193">
        <v>2.9</v>
      </c>
      <c r="U193">
        <v>2.9</v>
      </c>
      <c r="V193">
        <v>2.9</v>
      </c>
      <c r="W193">
        <v>2.9</v>
      </c>
      <c r="X193">
        <v>2.9</v>
      </c>
      <c r="Y193">
        <v>2.8</v>
      </c>
      <c r="Z193">
        <v>2.8</v>
      </c>
      <c r="AA193">
        <v>2.8</v>
      </c>
      <c r="AB193">
        <v>2.8</v>
      </c>
      <c r="AC193">
        <v>2.8</v>
      </c>
      <c r="AD193">
        <v>2.8</v>
      </c>
      <c r="AE193">
        <v>2.7</v>
      </c>
      <c r="AF193">
        <v>2.7</v>
      </c>
      <c r="AG193">
        <v>2.7</v>
      </c>
      <c r="AH193">
        <v>2.7</v>
      </c>
      <c r="AI193">
        <v>2.7</v>
      </c>
      <c r="AJ193">
        <v>2.7</v>
      </c>
      <c r="AK193">
        <v>2.6</v>
      </c>
      <c r="AL193">
        <v>2.6</v>
      </c>
      <c r="AM193">
        <v>2.6</v>
      </c>
      <c r="AN193">
        <v>2.6</v>
      </c>
      <c r="AO193">
        <v>2.6</v>
      </c>
      <c r="AP193">
        <v>2.6</v>
      </c>
      <c r="AQ193">
        <v>2.6</v>
      </c>
      <c r="AR193">
        <v>2.6</v>
      </c>
      <c r="AS193">
        <v>2.5</v>
      </c>
      <c r="AT193">
        <v>2.5</v>
      </c>
    </row>
    <row r="194" spans="2:46" x14ac:dyDescent="0.35">
      <c r="B194" t="s">
        <v>105</v>
      </c>
      <c r="C194">
        <v>1.6</v>
      </c>
      <c r="D194">
        <v>1.6</v>
      </c>
      <c r="E194">
        <v>1.6</v>
      </c>
      <c r="F194">
        <v>1.5</v>
      </c>
      <c r="G194">
        <v>1.5</v>
      </c>
      <c r="H194">
        <v>1.5</v>
      </c>
      <c r="I194">
        <v>1.4</v>
      </c>
      <c r="J194">
        <v>1.4</v>
      </c>
      <c r="K194">
        <v>1.4</v>
      </c>
      <c r="L194">
        <v>1.3</v>
      </c>
      <c r="M194">
        <v>1.3</v>
      </c>
      <c r="N194">
        <v>1.3</v>
      </c>
      <c r="O194">
        <v>1.3</v>
      </c>
      <c r="P194">
        <v>1.3</v>
      </c>
      <c r="Q194">
        <v>1.3</v>
      </c>
      <c r="R194">
        <v>1.3</v>
      </c>
      <c r="S194">
        <v>1.2</v>
      </c>
      <c r="T194">
        <v>1.2</v>
      </c>
      <c r="U194">
        <v>1.2</v>
      </c>
      <c r="V194">
        <v>1.2</v>
      </c>
      <c r="W194">
        <v>1.2</v>
      </c>
      <c r="X194">
        <v>1.2</v>
      </c>
      <c r="Y194">
        <v>1.2</v>
      </c>
      <c r="Z194">
        <v>1.2</v>
      </c>
      <c r="AA194">
        <v>1.2</v>
      </c>
      <c r="AB194">
        <v>1.2</v>
      </c>
      <c r="AC194">
        <v>1.2</v>
      </c>
      <c r="AD194">
        <v>1.2</v>
      </c>
      <c r="AE194">
        <v>1.1000000000000001</v>
      </c>
      <c r="AF194">
        <v>1.1000000000000001</v>
      </c>
      <c r="AG194">
        <v>1.1000000000000001</v>
      </c>
      <c r="AH194">
        <v>1.1000000000000001</v>
      </c>
      <c r="AI194">
        <v>1.1000000000000001</v>
      </c>
      <c r="AJ194">
        <v>1.1000000000000001</v>
      </c>
      <c r="AK194">
        <v>1.1000000000000001</v>
      </c>
      <c r="AL194">
        <v>1.1000000000000001</v>
      </c>
      <c r="AM194">
        <v>1.1000000000000001</v>
      </c>
      <c r="AN194">
        <v>1.1000000000000001</v>
      </c>
      <c r="AO194">
        <v>1.1000000000000001</v>
      </c>
      <c r="AP194">
        <v>1.1000000000000001</v>
      </c>
      <c r="AQ194">
        <v>1</v>
      </c>
      <c r="AR194">
        <v>1</v>
      </c>
      <c r="AS194">
        <v>1</v>
      </c>
      <c r="AT194">
        <v>1</v>
      </c>
    </row>
    <row r="195" spans="2:46" x14ac:dyDescent="0.35">
      <c r="B195" t="s">
        <v>110</v>
      </c>
      <c r="C195">
        <v>16.600000000000001</v>
      </c>
      <c r="D195">
        <v>18.399999999999999</v>
      </c>
      <c r="E195">
        <v>20.5</v>
      </c>
      <c r="F195">
        <v>22.9</v>
      </c>
      <c r="G195">
        <v>25.6</v>
      </c>
      <c r="H195">
        <v>28.5</v>
      </c>
      <c r="I195">
        <v>31.8</v>
      </c>
      <c r="J195">
        <v>34.4</v>
      </c>
      <c r="K195">
        <v>37.4</v>
      </c>
      <c r="L195">
        <v>40.799999999999997</v>
      </c>
      <c r="M195">
        <v>44.5</v>
      </c>
      <c r="N195">
        <v>45.7</v>
      </c>
      <c r="O195">
        <v>46.7</v>
      </c>
      <c r="P195">
        <v>47.8</v>
      </c>
      <c r="Q195">
        <v>49</v>
      </c>
      <c r="R195">
        <v>50.2</v>
      </c>
      <c r="S195">
        <v>51.4</v>
      </c>
      <c r="T195">
        <v>52.8</v>
      </c>
      <c r="U195">
        <v>52.1</v>
      </c>
      <c r="V195">
        <v>51.8</v>
      </c>
      <c r="W195">
        <v>51.6</v>
      </c>
      <c r="X195">
        <v>51.6</v>
      </c>
      <c r="Y195">
        <v>51.6</v>
      </c>
      <c r="Z195">
        <v>51.7</v>
      </c>
      <c r="AA195">
        <v>51.8</v>
      </c>
      <c r="AB195">
        <v>52</v>
      </c>
      <c r="AC195">
        <v>52.2</v>
      </c>
      <c r="AD195">
        <v>52.4</v>
      </c>
      <c r="AE195">
        <v>52.1</v>
      </c>
      <c r="AF195">
        <v>51.8</v>
      </c>
      <c r="AG195">
        <v>51.6</v>
      </c>
      <c r="AH195">
        <v>51.5</v>
      </c>
      <c r="AI195">
        <v>51.3</v>
      </c>
      <c r="AJ195">
        <v>51.2</v>
      </c>
      <c r="AK195">
        <v>51.1</v>
      </c>
      <c r="AL195">
        <v>51</v>
      </c>
      <c r="AM195">
        <v>50.9</v>
      </c>
      <c r="AN195">
        <v>50.8</v>
      </c>
      <c r="AO195">
        <v>50.7</v>
      </c>
      <c r="AP195">
        <v>50.6</v>
      </c>
      <c r="AQ195">
        <v>50.4</v>
      </c>
      <c r="AR195">
        <v>50.3</v>
      </c>
      <c r="AS195">
        <v>50.1</v>
      </c>
      <c r="AT195">
        <v>49.9</v>
      </c>
    </row>
    <row r="196" spans="2:46" x14ac:dyDescent="0.35">
      <c r="B196" t="s">
        <v>115</v>
      </c>
      <c r="C196">
        <v>2.6</v>
      </c>
      <c r="D196">
        <v>2.7</v>
      </c>
      <c r="E196">
        <v>2.8</v>
      </c>
      <c r="F196">
        <v>2.9</v>
      </c>
      <c r="G196">
        <v>3.1</v>
      </c>
      <c r="H196">
        <v>3.3</v>
      </c>
      <c r="I196">
        <v>3.4</v>
      </c>
      <c r="J196">
        <v>3.6</v>
      </c>
      <c r="K196">
        <v>3.8</v>
      </c>
      <c r="L196">
        <v>4.0999999999999996</v>
      </c>
      <c r="M196">
        <v>4.3</v>
      </c>
      <c r="N196">
        <v>4.3</v>
      </c>
      <c r="O196">
        <v>4.2</v>
      </c>
      <c r="P196">
        <v>4.2</v>
      </c>
      <c r="Q196">
        <v>4.2</v>
      </c>
      <c r="R196">
        <v>4.2</v>
      </c>
      <c r="S196">
        <v>4.0999999999999996</v>
      </c>
      <c r="T196">
        <v>4.0999999999999996</v>
      </c>
      <c r="U196">
        <v>4.0999999999999996</v>
      </c>
      <c r="V196">
        <v>4.0999999999999996</v>
      </c>
      <c r="W196">
        <v>4.0999999999999996</v>
      </c>
      <c r="X196">
        <v>4.0999999999999996</v>
      </c>
      <c r="Y196">
        <v>4.0999999999999996</v>
      </c>
      <c r="Z196">
        <v>4.0999999999999996</v>
      </c>
      <c r="AA196">
        <v>4.0999999999999996</v>
      </c>
      <c r="AB196">
        <v>4</v>
      </c>
      <c r="AC196">
        <v>4</v>
      </c>
      <c r="AD196">
        <v>4</v>
      </c>
      <c r="AE196">
        <v>4</v>
      </c>
      <c r="AF196">
        <v>4</v>
      </c>
      <c r="AG196">
        <v>4</v>
      </c>
      <c r="AH196">
        <v>4</v>
      </c>
      <c r="AI196">
        <v>4</v>
      </c>
      <c r="AJ196">
        <v>4</v>
      </c>
      <c r="AK196">
        <v>4</v>
      </c>
      <c r="AL196">
        <v>3.9</v>
      </c>
      <c r="AM196">
        <v>3.9</v>
      </c>
      <c r="AN196">
        <v>3.9</v>
      </c>
      <c r="AO196">
        <v>3.9</v>
      </c>
      <c r="AP196">
        <v>3.9</v>
      </c>
      <c r="AQ196">
        <v>3.9</v>
      </c>
      <c r="AR196">
        <v>3.9</v>
      </c>
      <c r="AS196">
        <v>3.9</v>
      </c>
      <c r="AT196">
        <v>3.9</v>
      </c>
    </row>
    <row r="197" spans="2:46" x14ac:dyDescent="0.35">
      <c r="B197" t="s">
        <v>120</v>
      </c>
      <c r="C197">
        <v>71.599999999999994</v>
      </c>
      <c r="D197">
        <v>75.5</v>
      </c>
      <c r="E197">
        <v>79.599999999999994</v>
      </c>
      <c r="F197">
        <v>84.2</v>
      </c>
      <c r="G197">
        <v>89.4</v>
      </c>
      <c r="H197">
        <v>95</v>
      </c>
      <c r="I197">
        <v>101.1</v>
      </c>
      <c r="J197">
        <v>107.7</v>
      </c>
      <c r="K197">
        <v>114.9</v>
      </c>
      <c r="L197">
        <v>122.7</v>
      </c>
      <c r="M197">
        <v>131.19999999999999</v>
      </c>
      <c r="N197">
        <v>131.6</v>
      </c>
      <c r="O197">
        <v>131.9</v>
      </c>
      <c r="P197">
        <v>132.30000000000001</v>
      </c>
      <c r="Q197">
        <v>132.6</v>
      </c>
      <c r="R197">
        <v>132.9</v>
      </c>
      <c r="S197">
        <v>133.19999999999999</v>
      </c>
      <c r="T197">
        <v>133.4</v>
      </c>
      <c r="U197">
        <v>133.69999999999999</v>
      </c>
      <c r="V197">
        <v>133.80000000000001</v>
      </c>
      <c r="W197">
        <v>133.9</v>
      </c>
      <c r="X197">
        <v>134</v>
      </c>
      <c r="Y197">
        <v>134</v>
      </c>
      <c r="Z197">
        <v>134</v>
      </c>
      <c r="AA197">
        <v>133.9</v>
      </c>
      <c r="AB197">
        <v>133.80000000000001</v>
      </c>
      <c r="AC197">
        <v>133.69999999999999</v>
      </c>
      <c r="AD197">
        <v>133.5</v>
      </c>
      <c r="AE197">
        <v>133.30000000000001</v>
      </c>
      <c r="AF197">
        <v>133</v>
      </c>
      <c r="AG197">
        <v>132.5</v>
      </c>
      <c r="AH197">
        <v>132.1</v>
      </c>
      <c r="AI197">
        <v>131.6</v>
      </c>
      <c r="AJ197">
        <v>131</v>
      </c>
      <c r="AK197">
        <v>130.5</v>
      </c>
      <c r="AL197">
        <v>129.80000000000001</v>
      </c>
      <c r="AM197">
        <v>129.1</v>
      </c>
      <c r="AN197">
        <v>128.4</v>
      </c>
      <c r="AO197">
        <v>127.5</v>
      </c>
      <c r="AP197">
        <v>126.5</v>
      </c>
      <c r="AQ197">
        <v>125.4</v>
      </c>
      <c r="AR197">
        <v>124.2</v>
      </c>
      <c r="AS197">
        <v>123</v>
      </c>
      <c r="AT197">
        <v>121.6</v>
      </c>
    </row>
    <row r="198" spans="2:46" x14ac:dyDescent="0.35">
      <c r="B198" t="s">
        <v>125</v>
      </c>
      <c r="C198">
        <v>27.1</v>
      </c>
      <c r="D198">
        <v>27.4</v>
      </c>
      <c r="E198">
        <v>27.9</v>
      </c>
      <c r="F198">
        <v>28.5</v>
      </c>
      <c r="G198">
        <v>29.2</v>
      </c>
      <c r="H198">
        <v>30.1</v>
      </c>
      <c r="I198">
        <v>31</v>
      </c>
      <c r="J198">
        <v>32.1</v>
      </c>
      <c r="K198">
        <v>33.4</v>
      </c>
      <c r="L198">
        <v>34.799999999999997</v>
      </c>
      <c r="M198">
        <v>36.299999999999997</v>
      </c>
      <c r="N198">
        <v>36.6</v>
      </c>
      <c r="O198">
        <v>36.799999999999997</v>
      </c>
      <c r="P198">
        <v>37</v>
      </c>
      <c r="Q198">
        <v>37.1</v>
      </c>
      <c r="R198">
        <v>37.200000000000003</v>
      </c>
      <c r="S198">
        <v>37.200000000000003</v>
      </c>
      <c r="T198">
        <v>37.200000000000003</v>
      </c>
      <c r="U198">
        <v>37.299999999999997</v>
      </c>
      <c r="V198">
        <v>37.299999999999997</v>
      </c>
      <c r="W198">
        <v>37.299999999999997</v>
      </c>
      <c r="X198">
        <v>37.299999999999997</v>
      </c>
      <c r="Y198">
        <v>37.299999999999997</v>
      </c>
      <c r="Z198">
        <v>37.299999999999997</v>
      </c>
      <c r="AA198">
        <v>37.299999999999997</v>
      </c>
      <c r="AB198">
        <v>37.299999999999997</v>
      </c>
      <c r="AC198">
        <v>37.299999999999997</v>
      </c>
      <c r="AD198">
        <v>37.299999999999997</v>
      </c>
      <c r="AE198">
        <v>37.299999999999997</v>
      </c>
      <c r="AF198">
        <v>37.299999999999997</v>
      </c>
      <c r="AG198">
        <v>37.299999999999997</v>
      </c>
      <c r="AH198">
        <v>37.4</v>
      </c>
      <c r="AI198">
        <v>37.4</v>
      </c>
      <c r="AJ198">
        <v>37.5</v>
      </c>
      <c r="AK198">
        <v>37.5</v>
      </c>
      <c r="AL198">
        <v>37.6</v>
      </c>
      <c r="AM198">
        <v>37.700000000000003</v>
      </c>
      <c r="AN198">
        <v>37.799999999999997</v>
      </c>
      <c r="AO198">
        <v>37.9</v>
      </c>
      <c r="AP198">
        <v>38</v>
      </c>
      <c r="AQ198">
        <v>38.1</v>
      </c>
      <c r="AR198">
        <v>38.299999999999997</v>
      </c>
      <c r="AS198">
        <v>38.4</v>
      </c>
      <c r="AT198">
        <v>38.6</v>
      </c>
    </row>
    <row r="199" spans="2:46" x14ac:dyDescent="0.35">
      <c r="B199" t="s">
        <v>130</v>
      </c>
      <c r="C199">
        <v>8.6999999999999993</v>
      </c>
      <c r="D199">
        <v>8.6999999999999993</v>
      </c>
      <c r="E199">
        <v>8.8000000000000007</v>
      </c>
      <c r="F199">
        <v>8.9</v>
      </c>
      <c r="G199">
        <v>9.1</v>
      </c>
      <c r="H199">
        <v>9.4</v>
      </c>
      <c r="I199">
        <v>9.6999999999999993</v>
      </c>
      <c r="J199">
        <v>10</v>
      </c>
      <c r="K199">
        <v>10.4</v>
      </c>
      <c r="L199">
        <v>10.9</v>
      </c>
      <c r="M199">
        <v>11.4</v>
      </c>
      <c r="N199">
        <v>11.5</v>
      </c>
      <c r="O199">
        <v>11.5</v>
      </c>
      <c r="P199">
        <v>11.5</v>
      </c>
      <c r="Q199">
        <v>11.5</v>
      </c>
      <c r="R199">
        <v>11.4</v>
      </c>
      <c r="S199">
        <v>11.4</v>
      </c>
      <c r="T199">
        <v>11.3</v>
      </c>
      <c r="U199">
        <v>11.3</v>
      </c>
      <c r="V199">
        <v>11.2</v>
      </c>
      <c r="W199">
        <v>11.1</v>
      </c>
      <c r="X199">
        <v>11</v>
      </c>
      <c r="Y199">
        <v>10.9</v>
      </c>
      <c r="Z199">
        <v>10.8</v>
      </c>
      <c r="AA199">
        <v>10.7</v>
      </c>
      <c r="AB199">
        <v>10.6</v>
      </c>
      <c r="AC199">
        <v>10.5</v>
      </c>
      <c r="AD199">
        <v>10.4</v>
      </c>
      <c r="AE199">
        <v>10.3</v>
      </c>
      <c r="AF199">
        <v>10.3</v>
      </c>
      <c r="AG199">
        <v>10.199999999999999</v>
      </c>
      <c r="AH199">
        <v>10.1</v>
      </c>
      <c r="AI199">
        <v>10</v>
      </c>
      <c r="AJ199">
        <v>9.9</v>
      </c>
      <c r="AK199">
        <v>9.8000000000000007</v>
      </c>
      <c r="AL199">
        <v>9.8000000000000007</v>
      </c>
      <c r="AM199">
        <v>9.6999999999999993</v>
      </c>
      <c r="AN199">
        <v>9.6</v>
      </c>
      <c r="AO199">
        <v>9.6</v>
      </c>
      <c r="AP199">
        <v>9.5</v>
      </c>
      <c r="AQ199">
        <v>9.4</v>
      </c>
      <c r="AR199">
        <v>9.4</v>
      </c>
      <c r="AS199">
        <v>9.3000000000000007</v>
      </c>
      <c r="AT199">
        <v>9.3000000000000007</v>
      </c>
    </row>
    <row r="200" spans="2:46" x14ac:dyDescent="0.35">
      <c r="B200" t="s">
        <v>135</v>
      </c>
      <c r="C200">
        <v>2.2999999999999998</v>
      </c>
      <c r="D200">
        <v>2.4</v>
      </c>
      <c r="E200">
        <v>2.5</v>
      </c>
      <c r="F200">
        <v>2.6</v>
      </c>
      <c r="G200">
        <v>2.7</v>
      </c>
      <c r="H200">
        <v>2.9</v>
      </c>
      <c r="I200">
        <v>3</v>
      </c>
      <c r="J200">
        <v>3.1</v>
      </c>
      <c r="K200">
        <v>3.3</v>
      </c>
      <c r="L200">
        <v>3.5</v>
      </c>
      <c r="M200">
        <v>3.7</v>
      </c>
      <c r="N200">
        <v>3.7</v>
      </c>
      <c r="O200">
        <v>3.7</v>
      </c>
      <c r="P200">
        <v>3.8</v>
      </c>
      <c r="Q200">
        <v>3.8</v>
      </c>
      <c r="R200">
        <v>3.8</v>
      </c>
      <c r="S200">
        <v>3.8</v>
      </c>
      <c r="T200">
        <v>3.8</v>
      </c>
      <c r="U200">
        <v>3.9</v>
      </c>
      <c r="V200">
        <v>3.9</v>
      </c>
      <c r="W200">
        <v>3.9</v>
      </c>
      <c r="X200">
        <v>3.9</v>
      </c>
      <c r="Y200">
        <v>3.9</v>
      </c>
      <c r="Z200">
        <v>4</v>
      </c>
      <c r="AA200">
        <v>4</v>
      </c>
      <c r="AB200">
        <v>4</v>
      </c>
      <c r="AC200">
        <v>4</v>
      </c>
      <c r="AD200">
        <v>4</v>
      </c>
      <c r="AE200">
        <v>4</v>
      </c>
      <c r="AF200">
        <v>4</v>
      </c>
      <c r="AG200">
        <v>4.0999999999999996</v>
      </c>
      <c r="AH200">
        <v>4.0999999999999996</v>
      </c>
      <c r="AI200">
        <v>4.0999999999999996</v>
      </c>
      <c r="AJ200">
        <v>4.0999999999999996</v>
      </c>
      <c r="AK200">
        <v>4.0999999999999996</v>
      </c>
      <c r="AL200">
        <v>4.0999999999999996</v>
      </c>
      <c r="AM200">
        <v>4.0999999999999996</v>
      </c>
      <c r="AN200">
        <v>4.2</v>
      </c>
      <c r="AO200">
        <v>4.2</v>
      </c>
      <c r="AP200">
        <v>4.2</v>
      </c>
      <c r="AQ200">
        <v>4.2</v>
      </c>
      <c r="AR200">
        <v>4.2</v>
      </c>
      <c r="AS200">
        <v>4.2</v>
      </c>
      <c r="AT200">
        <v>4.2</v>
      </c>
    </row>
    <row r="201" spans="2:46" x14ac:dyDescent="0.35">
      <c r="B201" t="s">
        <v>140</v>
      </c>
      <c r="C201">
        <v>5.9</v>
      </c>
      <c r="D201">
        <v>6.1</v>
      </c>
      <c r="E201">
        <v>6.3</v>
      </c>
      <c r="F201">
        <v>6.6</v>
      </c>
      <c r="G201">
        <v>6.9</v>
      </c>
      <c r="H201">
        <v>7.2</v>
      </c>
      <c r="I201">
        <v>7.5</v>
      </c>
      <c r="J201">
        <v>7.8</v>
      </c>
      <c r="K201">
        <v>8.1999999999999993</v>
      </c>
      <c r="L201">
        <v>8.6</v>
      </c>
      <c r="M201">
        <v>9.1</v>
      </c>
      <c r="N201">
        <v>9.1999999999999993</v>
      </c>
      <c r="O201">
        <v>9.1999999999999993</v>
      </c>
      <c r="P201">
        <v>9.3000000000000007</v>
      </c>
      <c r="Q201">
        <v>9.4</v>
      </c>
      <c r="R201">
        <v>9.4</v>
      </c>
      <c r="S201">
        <v>9.5</v>
      </c>
      <c r="T201">
        <v>9.5</v>
      </c>
      <c r="U201">
        <v>9.6</v>
      </c>
      <c r="V201">
        <v>9.6</v>
      </c>
      <c r="W201">
        <v>9.6999999999999993</v>
      </c>
      <c r="X201">
        <v>9.8000000000000007</v>
      </c>
      <c r="Y201">
        <v>9.8000000000000007</v>
      </c>
      <c r="Z201">
        <v>9.9</v>
      </c>
      <c r="AA201">
        <v>9.9</v>
      </c>
      <c r="AB201">
        <v>10</v>
      </c>
      <c r="AC201">
        <v>10</v>
      </c>
      <c r="AD201">
        <v>10.1</v>
      </c>
      <c r="AE201">
        <v>10.1</v>
      </c>
      <c r="AF201">
        <v>10.199999999999999</v>
      </c>
      <c r="AG201">
        <v>10.199999999999999</v>
      </c>
      <c r="AH201">
        <v>10.3</v>
      </c>
      <c r="AI201">
        <v>10.3</v>
      </c>
      <c r="AJ201">
        <v>10.4</v>
      </c>
      <c r="AK201">
        <v>10.4</v>
      </c>
      <c r="AL201">
        <v>10.5</v>
      </c>
      <c r="AM201">
        <v>10.5</v>
      </c>
      <c r="AN201">
        <v>10.6</v>
      </c>
      <c r="AO201">
        <v>10.6</v>
      </c>
      <c r="AP201">
        <v>10.7</v>
      </c>
      <c r="AQ201">
        <v>10.7</v>
      </c>
      <c r="AR201">
        <v>10.8</v>
      </c>
      <c r="AS201">
        <v>10.8</v>
      </c>
      <c r="AT201">
        <v>10.9</v>
      </c>
    </row>
    <row r="202" spans="2:46" x14ac:dyDescent="0.35">
      <c r="B202" t="s">
        <v>145</v>
      </c>
      <c r="C202">
        <v>0.5</v>
      </c>
      <c r="D202">
        <v>0.6</v>
      </c>
      <c r="E202">
        <v>0.6</v>
      </c>
      <c r="F202">
        <v>0.6</v>
      </c>
      <c r="G202">
        <v>0.6</v>
      </c>
      <c r="H202">
        <v>0.6</v>
      </c>
      <c r="I202">
        <v>0.7</v>
      </c>
      <c r="J202">
        <v>0.7</v>
      </c>
      <c r="K202">
        <v>0.7</v>
      </c>
      <c r="L202">
        <v>0.8</v>
      </c>
      <c r="M202">
        <v>0.8</v>
      </c>
      <c r="N202">
        <v>0.8</v>
      </c>
      <c r="O202">
        <v>0.8</v>
      </c>
      <c r="P202">
        <v>0.8</v>
      </c>
      <c r="Q202">
        <v>0.9</v>
      </c>
      <c r="R202">
        <v>0.9</v>
      </c>
      <c r="S202">
        <v>0.9</v>
      </c>
      <c r="T202">
        <v>0.9</v>
      </c>
      <c r="U202">
        <v>0.9</v>
      </c>
      <c r="V202">
        <v>0.9</v>
      </c>
      <c r="W202">
        <v>0.9</v>
      </c>
      <c r="X202">
        <v>0.9</v>
      </c>
      <c r="Y202">
        <v>0.9</v>
      </c>
      <c r="Z202">
        <v>0.9</v>
      </c>
      <c r="AA202">
        <v>0.9</v>
      </c>
      <c r="AB202">
        <v>0.9</v>
      </c>
      <c r="AC202">
        <v>0.9</v>
      </c>
      <c r="AD202">
        <v>0.9</v>
      </c>
      <c r="AE202">
        <v>0.9</v>
      </c>
      <c r="AF202">
        <v>0.9</v>
      </c>
      <c r="AG202">
        <v>0.9</v>
      </c>
      <c r="AH202">
        <v>0.9</v>
      </c>
      <c r="AI202">
        <v>0.9</v>
      </c>
      <c r="AJ202">
        <v>0.9</v>
      </c>
      <c r="AK202">
        <v>0.9</v>
      </c>
      <c r="AL202">
        <v>0.9</v>
      </c>
      <c r="AM202">
        <v>0.9</v>
      </c>
      <c r="AN202">
        <v>0.9</v>
      </c>
      <c r="AO202">
        <v>0.9</v>
      </c>
      <c r="AP202">
        <v>0.9</v>
      </c>
      <c r="AQ202">
        <v>0.9</v>
      </c>
      <c r="AR202">
        <v>0.9</v>
      </c>
      <c r="AS202">
        <v>0.9</v>
      </c>
      <c r="AT202">
        <v>0.9</v>
      </c>
    </row>
    <row r="203" spans="2:46" x14ac:dyDescent="0.35">
      <c r="B203" t="s">
        <v>150</v>
      </c>
      <c r="C203">
        <v>1.1000000000000001</v>
      </c>
      <c r="D203">
        <v>1.1000000000000001</v>
      </c>
      <c r="E203">
        <v>1.1000000000000001</v>
      </c>
      <c r="F203">
        <v>1.2</v>
      </c>
      <c r="G203">
        <v>1.2</v>
      </c>
      <c r="H203">
        <v>1.3</v>
      </c>
      <c r="I203">
        <v>1.4</v>
      </c>
      <c r="J203">
        <v>1.4</v>
      </c>
      <c r="K203">
        <v>1.5</v>
      </c>
      <c r="L203">
        <v>1.6</v>
      </c>
      <c r="M203">
        <v>1.7</v>
      </c>
      <c r="N203">
        <v>1.7</v>
      </c>
      <c r="O203">
        <v>1.7</v>
      </c>
      <c r="P203">
        <v>1.7</v>
      </c>
      <c r="Q203">
        <v>1.7</v>
      </c>
      <c r="R203">
        <v>1.7</v>
      </c>
      <c r="S203">
        <v>1.7</v>
      </c>
      <c r="T203">
        <v>1.7</v>
      </c>
      <c r="U203">
        <v>1.7</v>
      </c>
      <c r="V203">
        <v>1.7</v>
      </c>
      <c r="W203">
        <v>1.7</v>
      </c>
      <c r="X203">
        <v>1.7</v>
      </c>
      <c r="Y203">
        <v>1.7</v>
      </c>
      <c r="Z203">
        <v>1.7</v>
      </c>
      <c r="AA203">
        <v>1.7</v>
      </c>
      <c r="AB203">
        <v>1.7</v>
      </c>
      <c r="AC203">
        <v>1.7</v>
      </c>
      <c r="AD203">
        <v>1.7</v>
      </c>
      <c r="AE203">
        <v>1.7</v>
      </c>
      <c r="AF203">
        <v>1.7</v>
      </c>
      <c r="AG203">
        <v>1.7</v>
      </c>
      <c r="AH203">
        <v>1.7</v>
      </c>
      <c r="AI203">
        <v>1.7</v>
      </c>
      <c r="AJ203">
        <v>1.7</v>
      </c>
      <c r="AK203">
        <v>1.6</v>
      </c>
      <c r="AL203">
        <v>1.6</v>
      </c>
      <c r="AM203">
        <v>1.6</v>
      </c>
      <c r="AN203">
        <v>1.6</v>
      </c>
      <c r="AO203">
        <v>1.6</v>
      </c>
      <c r="AP203">
        <v>1.6</v>
      </c>
      <c r="AQ203">
        <v>1.6</v>
      </c>
      <c r="AR203">
        <v>1.6</v>
      </c>
      <c r="AS203">
        <v>1.6</v>
      </c>
      <c r="AT203">
        <v>1.6</v>
      </c>
    </row>
    <row r="204" spans="2:46" x14ac:dyDescent="0.35">
      <c r="B204" t="s">
        <v>155</v>
      </c>
      <c r="C204">
        <v>4.0999999999999996</v>
      </c>
      <c r="D204">
        <v>4.2</v>
      </c>
      <c r="E204">
        <v>4.2</v>
      </c>
      <c r="F204">
        <v>4.3</v>
      </c>
      <c r="G204">
        <v>4.4000000000000004</v>
      </c>
      <c r="H204">
        <v>4.5</v>
      </c>
      <c r="I204">
        <v>4.7</v>
      </c>
      <c r="J204">
        <v>4.8</v>
      </c>
      <c r="K204">
        <v>4.9000000000000004</v>
      </c>
      <c r="L204">
        <v>5.0999999999999996</v>
      </c>
      <c r="M204">
        <v>5.3</v>
      </c>
      <c r="N204">
        <v>5.3</v>
      </c>
      <c r="O204">
        <v>5.3</v>
      </c>
      <c r="P204">
        <v>5.4</v>
      </c>
      <c r="Q204">
        <v>5.4</v>
      </c>
      <c r="R204">
        <v>5.4</v>
      </c>
      <c r="S204">
        <v>5.4</v>
      </c>
      <c r="T204">
        <v>5.4</v>
      </c>
      <c r="U204">
        <v>5.4</v>
      </c>
      <c r="V204">
        <v>5.4</v>
      </c>
      <c r="W204">
        <v>5.4</v>
      </c>
      <c r="X204">
        <v>5.3</v>
      </c>
      <c r="Y204">
        <v>5.3</v>
      </c>
      <c r="Z204">
        <v>5.3</v>
      </c>
      <c r="AA204">
        <v>5.3</v>
      </c>
      <c r="AB204">
        <v>5.3</v>
      </c>
      <c r="AC204">
        <v>5.2</v>
      </c>
      <c r="AD204">
        <v>5.2</v>
      </c>
      <c r="AE204">
        <v>5.2</v>
      </c>
      <c r="AF204">
        <v>5.2</v>
      </c>
      <c r="AG204">
        <v>5.0999999999999996</v>
      </c>
      <c r="AH204">
        <v>5.0999999999999996</v>
      </c>
      <c r="AI204">
        <v>5.0999999999999996</v>
      </c>
      <c r="AJ204">
        <v>5.0999999999999996</v>
      </c>
      <c r="AK204">
        <v>5</v>
      </c>
      <c r="AL204">
        <v>5</v>
      </c>
      <c r="AM204">
        <v>5</v>
      </c>
      <c r="AN204">
        <v>4.9000000000000004</v>
      </c>
      <c r="AO204">
        <v>4.9000000000000004</v>
      </c>
      <c r="AP204">
        <v>4.9000000000000004</v>
      </c>
      <c r="AQ204">
        <v>4.8</v>
      </c>
      <c r="AR204">
        <v>4.8</v>
      </c>
      <c r="AS204">
        <v>4.8</v>
      </c>
      <c r="AT204">
        <v>4.7</v>
      </c>
    </row>
    <row r="205" spans="2:46" x14ac:dyDescent="0.35">
      <c r="B205" t="s">
        <v>160</v>
      </c>
      <c r="C205">
        <v>9.9</v>
      </c>
      <c r="D205">
        <v>10</v>
      </c>
      <c r="E205">
        <v>10.199999999999999</v>
      </c>
      <c r="F205">
        <v>10.5</v>
      </c>
      <c r="G205">
        <v>10.8</v>
      </c>
      <c r="H205">
        <v>11.1</v>
      </c>
      <c r="I205">
        <v>11.5</v>
      </c>
      <c r="J205">
        <v>11.9</v>
      </c>
      <c r="K205">
        <v>12.3</v>
      </c>
      <c r="L205">
        <v>12.7</v>
      </c>
      <c r="M205">
        <v>13.1</v>
      </c>
      <c r="N205">
        <v>13.3</v>
      </c>
      <c r="O205">
        <v>13.4</v>
      </c>
      <c r="P205">
        <v>13.5</v>
      </c>
      <c r="Q205">
        <v>13.6</v>
      </c>
      <c r="R205">
        <v>13.7</v>
      </c>
      <c r="S205">
        <v>13.7</v>
      </c>
      <c r="T205">
        <v>13.7</v>
      </c>
      <c r="U205">
        <v>13.7</v>
      </c>
      <c r="V205">
        <v>13.7</v>
      </c>
      <c r="W205">
        <v>13.7</v>
      </c>
      <c r="X205">
        <v>13.7</v>
      </c>
      <c r="Y205">
        <v>13.7</v>
      </c>
      <c r="Z205">
        <v>13.7</v>
      </c>
      <c r="AA205">
        <v>13.7</v>
      </c>
      <c r="AB205">
        <v>13.6</v>
      </c>
      <c r="AC205">
        <v>13.6</v>
      </c>
      <c r="AD205">
        <v>13.6</v>
      </c>
      <c r="AE205">
        <v>13.6</v>
      </c>
      <c r="AF205">
        <v>13.5</v>
      </c>
      <c r="AG205">
        <v>13.5</v>
      </c>
      <c r="AH205">
        <v>13.5</v>
      </c>
      <c r="AI205">
        <v>13.4</v>
      </c>
      <c r="AJ205">
        <v>13.4</v>
      </c>
      <c r="AK205">
        <v>13.3</v>
      </c>
      <c r="AL205">
        <v>13.3</v>
      </c>
      <c r="AM205">
        <v>13.3</v>
      </c>
      <c r="AN205">
        <v>13.2</v>
      </c>
      <c r="AO205">
        <v>13.2</v>
      </c>
      <c r="AP205">
        <v>13.1</v>
      </c>
      <c r="AQ205">
        <v>13.1</v>
      </c>
      <c r="AR205">
        <v>13</v>
      </c>
      <c r="AS205">
        <v>12.9</v>
      </c>
      <c r="AT205">
        <v>12.9</v>
      </c>
    </row>
    <row r="206" spans="2:46" x14ac:dyDescent="0.35">
      <c r="B206" t="s">
        <v>165</v>
      </c>
      <c r="C206">
        <v>16</v>
      </c>
      <c r="D206">
        <v>16.399999999999999</v>
      </c>
      <c r="E206">
        <v>16.8</v>
      </c>
      <c r="F206">
        <v>17.3</v>
      </c>
      <c r="G206">
        <v>17.8</v>
      </c>
      <c r="H206">
        <v>18.399999999999999</v>
      </c>
      <c r="I206">
        <v>18.899999999999999</v>
      </c>
      <c r="J206">
        <v>19.5</v>
      </c>
      <c r="K206">
        <v>20.100000000000001</v>
      </c>
      <c r="L206">
        <v>20.8</v>
      </c>
      <c r="M206">
        <v>21.5</v>
      </c>
      <c r="N206">
        <v>21.7</v>
      </c>
      <c r="O206">
        <v>22</v>
      </c>
      <c r="P206">
        <v>22.2</v>
      </c>
      <c r="Q206">
        <v>22.4</v>
      </c>
      <c r="R206">
        <v>22.7</v>
      </c>
      <c r="S206">
        <v>22.9</v>
      </c>
      <c r="T206">
        <v>23.2</v>
      </c>
      <c r="U206">
        <v>23.4</v>
      </c>
      <c r="V206">
        <v>23.7</v>
      </c>
      <c r="W206">
        <v>24</v>
      </c>
      <c r="X206">
        <v>24.2</v>
      </c>
      <c r="Y206">
        <v>24.5</v>
      </c>
      <c r="Z206">
        <v>24.8</v>
      </c>
      <c r="AA206">
        <v>25.1</v>
      </c>
      <c r="AB206">
        <v>25.4</v>
      </c>
      <c r="AC206">
        <v>25.7</v>
      </c>
      <c r="AD206">
        <v>26</v>
      </c>
      <c r="AE206">
        <v>26.3</v>
      </c>
      <c r="AF206">
        <v>26.6</v>
      </c>
      <c r="AG206">
        <v>26.9</v>
      </c>
      <c r="AH206">
        <v>27.2</v>
      </c>
      <c r="AI206">
        <v>27.5</v>
      </c>
      <c r="AJ206">
        <v>27.9</v>
      </c>
      <c r="AK206">
        <v>28.2</v>
      </c>
      <c r="AL206">
        <v>28.5</v>
      </c>
      <c r="AM206">
        <v>28.9</v>
      </c>
      <c r="AN206">
        <v>29.2</v>
      </c>
      <c r="AO206">
        <v>29.6</v>
      </c>
      <c r="AP206">
        <v>29.9</v>
      </c>
      <c r="AQ206">
        <v>30.3</v>
      </c>
      <c r="AR206">
        <v>30.7</v>
      </c>
      <c r="AS206">
        <v>31</v>
      </c>
      <c r="AT206">
        <v>31.4</v>
      </c>
    </row>
    <row r="207" spans="2:46" x14ac:dyDescent="0.35">
      <c r="B207" t="s">
        <v>170</v>
      </c>
      <c r="C207">
        <v>6.6</v>
      </c>
      <c r="D207">
        <v>6.1</v>
      </c>
      <c r="E207">
        <v>6</v>
      </c>
      <c r="F207">
        <v>6.1</v>
      </c>
      <c r="G207">
        <v>6</v>
      </c>
      <c r="H207">
        <v>6.1</v>
      </c>
      <c r="I207">
        <v>6.2</v>
      </c>
      <c r="J207">
        <v>6.3</v>
      </c>
      <c r="K207">
        <v>6.5</v>
      </c>
      <c r="L207">
        <v>6.5</v>
      </c>
      <c r="M207">
        <v>6.7</v>
      </c>
      <c r="N207">
        <v>6.8</v>
      </c>
      <c r="O207">
        <v>6.7</v>
      </c>
      <c r="P207">
        <v>6.6</v>
      </c>
      <c r="Q207">
        <v>6.5</v>
      </c>
      <c r="R207">
        <v>6.5</v>
      </c>
      <c r="S207">
        <v>6.4</v>
      </c>
      <c r="T207">
        <v>6.3</v>
      </c>
      <c r="U207">
        <v>6.2</v>
      </c>
      <c r="V207">
        <v>6.2</v>
      </c>
      <c r="W207">
        <v>6.1</v>
      </c>
      <c r="X207">
        <v>6.1</v>
      </c>
      <c r="Y207">
        <v>6</v>
      </c>
      <c r="Z207">
        <v>5.9</v>
      </c>
      <c r="AA207">
        <v>5.9</v>
      </c>
      <c r="AB207">
        <v>5.8</v>
      </c>
      <c r="AC207">
        <v>5.7</v>
      </c>
      <c r="AD207">
        <v>5.6</v>
      </c>
      <c r="AE207">
        <v>5.6</v>
      </c>
      <c r="AF207">
        <v>5.6</v>
      </c>
      <c r="AG207">
        <v>5.5</v>
      </c>
      <c r="AH207">
        <v>5.4</v>
      </c>
      <c r="AI207">
        <v>5.4</v>
      </c>
      <c r="AJ207">
        <v>5.3</v>
      </c>
      <c r="AK207">
        <v>5.3</v>
      </c>
      <c r="AL207">
        <v>5.2</v>
      </c>
      <c r="AM207">
        <v>5.0999999999999996</v>
      </c>
      <c r="AN207">
        <v>5.0999999999999996</v>
      </c>
      <c r="AO207">
        <v>5</v>
      </c>
      <c r="AP207">
        <v>5</v>
      </c>
      <c r="AQ207">
        <v>4.9000000000000004</v>
      </c>
      <c r="AR207">
        <v>4.9000000000000004</v>
      </c>
      <c r="AS207">
        <v>4.8</v>
      </c>
      <c r="AT207">
        <v>4.8</v>
      </c>
    </row>
    <row r="208" spans="2:46" x14ac:dyDescent="0.35">
      <c r="B208" t="s">
        <v>174</v>
      </c>
      <c r="C208">
        <v>14.6</v>
      </c>
      <c r="D208">
        <v>14.7</v>
      </c>
      <c r="E208">
        <v>14.9</v>
      </c>
      <c r="F208">
        <v>15.1</v>
      </c>
      <c r="G208">
        <v>15.2</v>
      </c>
      <c r="H208">
        <v>15.4</v>
      </c>
      <c r="I208">
        <v>15.6</v>
      </c>
      <c r="J208">
        <v>15.8</v>
      </c>
      <c r="K208">
        <v>16.100000000000001</v>
      </c>
      <c r="L208">
        <v>16.3</v>
      </c>
      <c r="M208">
        <v>16.600000000000001</v>
      </c>
      <c r="N208">
        <v>16.7</v>
      </c>
      <c r="O208">
        <v>16.600000000000001</v>
      </c>
      <c r="P208">
        <v>16.5</v>
      </c>
      <c r="Q208">
        <v>16.399999999999999</v>
      </c>
      <c r="R208">
        <v>16.3</v>
      </c>
      <c r="S208">
        <v>16.2</v>
      </c>
      <c r="T208">
        <v>16.100000000000001</v>
      </c>
      <c r="U208">
        <v>15.9</v>
      </c>
      <c r="V208">
        <v>16</v>
      </c>
      <c r="W208">
        <v>15.9</v>
      </c>
      <c r="X208">
        <v>15.9</v>
      </c>
      <c r="Y208">
        <v>15.8</v>
      </c>
      <c r="Z208">
        <v>15.7</v>
      </c>
      <c r="AA208">
        <v>15.7</v>
      </c>
      <c r="AB208">
        <v>15.6</v>
      </c>
      <c r="AC208">
        <v>15.5</v>
      </c>
      <c r="AD208">
        <v>15.4</v>
      </c>
      <c r="AE208">
        <v>15.3</v>
      </c>
      <c r="AF208">
        <v>15.2</v>
      </c>
      <c r="AG208">
        <v>15.2</v>
      </c>
      <c r="AH208">
        <v>15.1</v>
      </c>
      <c r="AI208">
        <v>15</v>
      </c>
      <c r="AJ208">
        <v>14.9</v>
      </c>
      <c r="AK208">
        <v>14.8</v>
      </c>
      <c r="AL208">
        <v>14.7</v>
      </c>
      <c r="AM208">
        <v>14.6</v>
      </c>
      <c r="AN208">
        <v>14.5</v>
      </c>
      <c r="AO208">
        <v>14.4</v>
      </c>
      <c r="AP208">
        <v>14.3</v>
      </c>
      <c r="AQ208">
        <v>14.2</v>
      </c>
      <c r="AR208">
        <v>14.1</v>
      </c>
      <c r="AS208">
        <v>14</v>
      </c>
      <c r="AT208">
        <v>13.9</v>
      </c>
    </row>
    <row r="209" spans="2:46" x14ac:dyDescent="0.35">
      <c r="B209" t="s">
        <v>179</v>
      </c>
      <c r="C209">
        <v>32.700000000000003</v>
      </c>
      <c r="D209">
        <v>33</v>
      </c>
      <c r="E209">
        <v>33.5</v>
      </c>
      <c r="F209">
        <v>34</v>
      </c>
      <c r="G209">
        <v>34.5</v>
      </c>
      <c r="H209">
        <v>35.1</v>
      </c>
      <c r="I209">
        <v>35.700000000000003</v>
      </c>
      <c r="J209">
        <v>36.299999999999997</v>
      </c>
      <c r="K209">
        <v>37</v>
      </c>
      <c r="L209">
        <v>37.700000000000003</v>
      </c>
      <c r="M209">
        <v>38.5</v>
      </c>
      <c r="N209">
        <v>39</v>
      </c>
      <c r="O209">
        <v>39.4</v>
      </c>
      <c r="P209">
        <v>39.799999999999997</v>
      </c>
      <c r="Q209">
        <v>40.200000000000003</v>
      </c>
      <c r="R209">
        <v>40.6</v>
      </c>
      <c r="S209">
        <v>41</v>
      </c>
      <c r="T209">
        <v>41.3</v>
      </c>
      <c r="U209">
        <v>41.6</v>
      </c>
      <c r="V209">
        <v>42</v>
      </c>
      <c r="W209">
        <v>42.4</v>
      </c>
      <c r="X209">
        <v>42.7</v>
      </c>
      <c r="Y209">
        <v>43.1</v>
      </c>
      <c r="Z209">
        <v>43.4</v>
      </c>
      <c r="AA209">
        <v>43.8</v>
      </c>
      <c r="AB209">
        <v>44.1</v>
      </c>
      <c r="AC209">
        <v>44.5</v>
      </c>
      <c r="AD209">
        <v>44.8</v>
      </c>
      <c r="AE209">
        <v>45.2</v>
      </c>
      <c r="AF209">
        <v>45.6</v>
      </c>
      <c r="AG209">
        <v>45.9</v>
      </c>
      <c r="AH209">
        <v>46.3</v>
      </c>
      <c r="AI209">
        <v>46.7</v>
      </c>
      <c r="AJ209">
        <v>47.1</v>
      </c>
      <c r="AK209">
        <v>47.5</v>
      </c>
      <c r="AL209">
        <v>47.9</v>
      </c>
      <c r="AM209">
        <v>48.4</v>
      </c>
      <c r="AN209">
        <v>48.8</v>
      </c>
      <c r="AO209">
        <v>49.2</v>
      </c>
      <c r="AP209">
        <v>49.7</v>
      </c>
      <c r="AQ209">
        <v>50.1</v>
      </c>
      <c r="AR209">
        <v>50.6</v>
      </c>
      <c r="AS209">
        <v>51.1</v>
      </c>
      <c r="AT209">
        <v>51.6</v>
      </c>
    </row>
    <row r="210" spans="2:46" x14ac:dyDescent="0.35">
      <c r="B210" t="s">
        <v>184</v>
      </c>
      <c r="C210">
        <v>5.4</v>
      </c>
      <c r="D210">
        <v>5.5</v>
      </c>
      <c r="E210">
        <v>5.5</v>
      </c>
      <c r="F210">
        <v>5.6</v>
      </c>
      <c r="G210">
        <v>5.7</v>
      </c>
      <c r="H210">
        <v>5.9</v>
      </c>
      <c r="I210">
        <v>6</v>
      </c>
      <c r="J210">
        <v>6.1</v>
      </c>
      <c r="K210">
        <v>6.2</v>
      </c>
      <c r="L210">
        <v>6.3</v>
      </c>
      <c r="M210">
        <v>6.5</v>
      </c>
      <c r="N210">
        <v>6.6</v>
      </c>
      <c r="O210">
        <v>6.6</v>
      </c>
      <c r="P210">
        <v>6.7</v>
      </c>
      <c r="Q210">
        <v>6.8</v>
      </c>
      <c r="R210">
        <v>6.8</v>
      </c>
      <c r="S210">
        <v>6.9</v>
      </c>
      <c r="T210">
        <v>6.9</v>
      </c>
      <c r="U210">
        <v>7</v>
      </c>
      <c r="V210">
        <v>7</v>
      </c>
      <c r="W210">
        <v>7.1</v>
      </c>
      <c r="X210">
        <v>7.1</v>
      </c>
      <c r="Y210">
        <v>7.2</v>
      </c>
      <c r="Z210">
        <v>7.2</v>
      </c>
      <c r="AA210">
        <v>7.2</v>
      </c>
      <c r="AB210">
        <v>7.3</v>
      </c>
      <c r="AC210">
        <v>7.3</v>
      </c>
      <c r="AD210">
        <v>7.4</v>
      </c>
      <c r="AE210">
        <v>7.4</v>
      </c>
      <c r="AF210">
        <v>7.4</v>
      </c>
      <c r="AG210">
        <v>7.5</v>
      </c>
      <c r="AH210">
        <v>7.5</v>
      </c>
      <c r="AI210">
        <v>7.6</v>
      </c>
      <c r="AJ210">
        <v>7.6</v>
      </c>
      <c r="AK210">
        <v>7.6</v>
      </c>
      <c r="AL210">
        <v>7.7</v>
      </c>
      <c r="AM210">
        <v>7.7</v>
      </c>
      <c r="AN210">
        <v>7.7</v>
      </c>
      <c r="AO210">
        <v>7.8</v>
      </c>
      <c r="AP210">
        <v>7.8</v>
      </c>
      <c r="AQ210">
        <v>7.8</v>
      </c>
      <c r="AR210">
        <v>7.9</v>
      </c>
      <c r="AS210">
        <v>7.9</v>
      </c>
      <c r="AT210">
        <v>7.9</v>
      </c>
    </row>
    <row r="211" spans="2:46" x14ac:dyDescent="0.35">
      <c r="B211" t="s">
        <v>189</v>
      </c>
      <c r="C211">
        <v>22.1</v>
      </c>
      <c r="D211">
        <v>22.4</v>
      </c>
      <c r="E211">
        <v>22.7</v>
      </c>
      <c r="F211">
        <v>23.1</v>
      </c>
      <c r="G211">
        <v>23.4</v>
      </c>
      <c r="H211">
        <v>23.8</v>
      </c>
      <c r="I211">
        <v>24.2</v>
      </c>
      <c r="J211">
        <v>24.6</v>
      </c>
      <c r="K211">
        <v>25.1</v>
      </c>
      <c r="L211">
        <v>25.5</v>
      </c>
      <c r="M211">
        <v>26</v>
      </c>
      <c r="N211">
        <v>26.4</v>
      </c>
      <c r="O211">
        <v>26.7</v>
      </c>
      <c r="P211">
        <v>27</v>
      </c>
      <c r="Q211">
        <v>27.4</v>
      </c>
      <c r="R211">
        <v>27.7</v>
      </c>
      <c r="S211">
        <v>28.1</v>
      </c>
      <c r="T211">
        <v>28.4</v>
      </c>
      <c r="U211">
        <v>28.8</v>
      </c>
      <c r="V211">
        <v>29.2</v>
      </c>
      <c r="W211">
        <v>29.6</v>
      </c>
      <c r="X211">
        <v>30</v>
      </c>
      <c r="Y211">
        <v>30.4</v>
      </c>
      <c r="Z211">
        <v>30.8</v>
      </c>
      <c r="AA211">
        <v>31.3</v>
      </c>
      <c r="AB211">
        <v>31.7</v>
      </c>
      <c r="AC211">
        <v>32.200000000000003</v>
      </c>
      <c r="AD211">
        <v>32.6</v>
      </c>
      <c r="AE211">
        <v>33.1</v>
      </c>
      <c r="AF211">
        <v>33.6</v>
      </c>
      <c r="AG211">
        <v>34.1</v>
      </c>
      <c r="AH211">
        <v>34.6</v>
      </c>
      <c r="AI211">
        <v>35.200000000000003</v>
      </c>
      <c r="AJ211">
        <v>35.700000000000003</v>
      </c>
      <c r="AK211">
        <v>36.299999999999997</v>
      </c>
      <c r="AL211">
        <v>36.799999999999997</v>
      </c>
      <c r="AM211">
        <v>37.4</v>
      </c>
      <c r="AN211">
        <v>38</v>
      </c>
      <c r="AO211">
        <v>38.6</v>
      </c>
      <c r="AP211">
        <v>39.299999999999997</v>
      </c>
      <c r="AQ211">
        <v>39.9</v>
      </c>
      <c r="AR211">
        <v>40.5</v>
      </c>
      <c r="AS211">
        <v>41.2</v>
      </c>
      <c r="AT211">
        <v>41.9</v>
      </c>
    </row>
    <row r="212" spans="2:46" x14ac:dyDescent="0.35">
      <c r="B212" t="s">
        <v>194</v>
      </c>
      <c r="C212">
        <v>2.2000000000000002</v>
      </c>
      <c r="D212">
        <v>2.2999999999999998</v>
      </c>
      <c r="E212">
        <v>2.2999999999999998</v>
      </c>
      <c r="F212">
        <v>2.4</v>
      </c>
      <c r="G212">
        <v>2.4</v>
      </c>
      <c r="H212">
        <v>2.5</v>
      </c>
      <c r="I212">
        <v>2.5</v>
      </c>
      <c r="J212">
        <v>2.6</v>
      </c>
      <c r="K212">
        <v>2.6</v>
      </c>
      <c r="L212">
        <v>2.7</v>
      </c>
      <c r="M212">
        <v>2.7</v>
      </c>
      <c r="N212">
        <v>2.7</v>
      </c>
      <c r="O212">
        <v>2.7</v>
      </c>
      <c r="P212">
        <v>2.6</v>
      </c>
      <c r="Q212">
        <v>2.6</v>
      </c>
      <c r="R212">
        <v>2.6</v>
      </c>
      <c r="S212">
        <v>2.6</v>
      </c>
      <c r="T212">
        <v>2.6</v>
      </c>
      <c r="U212">
        <v>2.6</v>
      </c>
      <c r="V212">
        <v>2.6</v>
      </c>
      <c r="W212">
        <v>2.6</v>
      </c>
      <c r="X212">
        <v>2.6</v>
      </c>
      <c r="Y212">
        <v>2.6</v>
      </c>
      <c r="Z212">
        <v>2.6</v>
      </c>
      <c r="AA212">
        <v>2.6</v>
      </c>
      <c r="AB212">
        <v>2.6</v>
      </c>
      <c r="AC212">
        <v>2.6</v>
      </c>
      <c r="AD212">
        <v>2.6</v>
      </c>
      <c r="AE212">
        <v>2.6</v>
      </c>
      <c r="AF212">
        <v>2.6</v>
      </c>
      <c r="AG212">
        <v>2.6</v>
      </c>
      <c r="AH212">
        <v>2.6</v>
      </c>
      <c r="AI212">
        <v>2.6</v>
      </c>
      <c r="AJ212">
        <v>2.6</v>
      </c>
      <c r="AK212">
        <v>2.6</v>
      </c>
      <c r="AL212">
        <v>2.6</v>
      </c>
      <c r="AM212">
        <v>2.6</v>
      </c>
      <c r="AN212">
        <v>2.6</v>
      </c>
      <c r="AO212">
        <v>2.6</v>
      </c>
      <c r="AP212">
        <v>2.6</v>
      </c>
      <c r="AQ212">
        <v>2.6</v>
      </c>
      <c r="AR212">
        <v>2.6</v>
      </c>
      <c r="AS212">
        <v>2.6</v>
      </c>
      <c r="AT212">
        <v>2.6</v>
      </c>
    </row>
    <row r="213" spans="2:46" x14ac:dyDescent="0.35">
      <c r="B213" t="s">
        <v>198</v>
      </c>
      <c r="C213">
        <v>4.7</v>
      </c>
      <c r="D213">
        <v>4.7</v>
      </c>
      <c r="E213">
        <v>4.7</v>
      </c>
      <c r="F213">
        <v>4.7</v>
      </c>
      <c r="G213">
        <v>4.7</v>
      </c>
      <c r="H213">
        <v>4.7</v>
      </c>
      <c r="I213">
        <v>4.7</v>
      </c>
      <c r="J213">
        <v>4.7</v>
      </c>
      <c r="K213">
        <v>4.7</v>
      </c>
      <c r="L213">
        <v>4.7</v>
      </c>
      <c r="M213">
        <v>4.7</v>
      </c>
      <c r="N213">
        <v>4.7</v>
      </c>
      <c r="O213">
        <v>4.7</v>
      </c>
      <c r="P213">
        <v>4.7</v>
      </c>
      <c r="Q213">
        <v>4.8</v>
      </c>
      <c r="R213">
        <v>4.8</v>
      </c>
      <c r="S213">
        <v>4.8</v>
      </c>
      <c r="T213">
        <v>4.8</v>
      </c>
      <c r="U213">
        <v>4.8</v>
      </c>
      <c r="V213">
        <v>4.8</v>
      </c>
      <c r="W213">
        <v>4.8</v>
      </c>
      <c r="X213">
        <v>4.8</v>
      </c>
      <c r="Y213">
        <v>4.8</v>
      </c>
      <c r="Z213">
        <v>4.7</v>
      </c>
      <c r="AA213">
        <v>4.7</v>
      </c>
      <c r="AB213">
        <v>4.7</v>
      </c>
      <c r="AC213">
        <v>4.7</v>
      </c>
      <c r="AD213">
        <v>4.7</v>
      </c>
      <c r="AE213">
        <v>4.7</v>
      </c>
      <c r="AF213">
        <v>4.5999999999999996</v>
      </c>
      <c r="AG213">
        <v>4.5999999999999996</v>
      </c>
      <c r="AH213">
        <v>4.5999999999999996</v>
      </c>
      <c r="AI213">
        <v>4.5999999999999996</v>
      </c>
      <c r="AJ213">
        <v>4.5</v>
      </c>
      <c r="AK213">
        <v>4.5</v>
      </c>
      <c r="AL213">
        <v>4.5</v>
      </c>
      <c r="AM213">
        <v>4.5</v>
      </c>
      <c r="AN213">
        <v>4.4000000000000004</v>
      </c>
      <c r="AO213">
        <v>4.4000000000000004</v>
      </c>
      <c r="AP213">
        <v>4.4000000000000004</v>
      </c>
      <c r="AQ213">
        <v>4.3</v>
      </c>
      <c r="AR213">
        <v>4.3</v>
      </c>
      <c r="AS213">
        <v>4.2</v>
      </c>
      <c r="AT213">
        <v>4.2</v>
      </c>
    </row>
    <row r="214" spans="2:46" x14ac:dyDescent="0.35">
      <c r="B214" t="s">
        <v>203</v>
      </c>
      <c r="C214">
        <v>19.7</v>
      </c>
      <c r="D214">
        <v>19.8</v>
      </c>
      <c r="E214">
        <v>19.899999999999999</v>
      </c>
      <c r="F214">
        <v>19.899999999999999</v>
      </c>
      <c r="G214">
        <v>20</v>
      </c>
      <c r="H214">
        <v>20.100000000000001</v>
      </c>
      <c r="I214">
        <v>20.100000000000001</v>
      </c>
      <c r="J214">
        <v>20.100000000000001</v>
      </c>
      <c r="K214">
        <v>20.2</v>
      </c>
      <c r="L214">
        <v>20.2</v>
      </c>
      <c r="M214">
        <v>20.2</v>
      </c>
      <c r="N214">
        <v>20.2</v>
      </c>
      <c r="O214">
        <v>20.100000000000001</v>
      </c>
      <c r="P214">
        <v>20</v>
      </c>
      <c r="Q214">
        <v>19.899999999999999</v>
      </c>
      <c r="R214">
        <v>19.7</v>
      </c>
      <c r="S214">
        <v>19.5</v>
      </c>
      <c r="T214">
        <v>19.2</v>
      </c>
      <c r="U214">
        <v>19</v>
      </c>
      <c r="V214">
        <v>18.899999999999999</v>
      </c>
      <c r="W214">
        <v>18.8</v>
      </c>
      <c r="X214">
        <v>18.600000000000001</v>
      </c>
      <c r="Y214">
        <v>18.399999999999999</v>
      </c>
      <c r="Z214">
        <v>18.3</v>
      </c>
      <c r="AA214">
        <v>18</v>
      </c>
      <c r="AB214">
        <v>17.8</v>
      </c>
      <c r="AC214">
        <v>17.600000000000001</v>
      </c>
      <c r="AD214">
        <v>17.399999999999999</v>
      </c>
      <c r="AE214">
        <v>17.2</v>
      </c>
      <c r="AF214">
        <v>17</v>
      </c>
      <c r="AG214">
        <v>16.7</v>
      </c>
      <c r="AH214">
        <v>16.5</v>
      </c>
      <c r="AI214">
        <v>16.3</v>
      </c>
      <c r="AJ214">
        <v>16.100000000000001</v>
      </c>
      <c r="AK214">
        <v>15.8</v>
      </c>
      <c r="AL214">
        <v>15.5</v>
      </c>
      <c r="AM214">
        <v>15.3</v>
      </c>
      <c r="AN214">
        <v>15</v>
      </c>
      <c r="AO214">
        <v>14.7</v>
      </c>
      <c r="AP214">
        <v>14.4</v>
      </c>
      <c r="AQ214">
        <v>14.1</v>
      </c>
      <c r="AR214">
        <v>13.8</v>
      </c>
      <c r="AS214">
        <v>13.5</v>
      </c>
      <c r="AT214">
        <v>13.1</v>
      </c>
    </row>
    <row r="215" spans="2:46" x14ac:dyDescent="0.35">
      <c r="B215" t="s">
        <v>208</v>
      </c>
      <c r="C215">
        <v>4.7</v>
      </c>
      <c r="D215">
        <v>4.8</v>
      </c>
      <c r="E215">
        <v>4.8</v>
      </c>
      <c r="F215">
        <v>4.9000000000000004</v>
      </c>
      <c r="G215">
        <v>5</v>
      </c>
      <c r="H215">
        <v>5.0999999999999996</v>
      </c>
      <c r="I215">
        <v>5.2</v>
      </c>
      <c r="J215">
        <v>5.2</v>
      </c>
      <c r="K215">
        <v>5.3</v>
      </c>
      <c r="L215">
        <v>5.4</v>
      </c>
      <c r="M215">
        <v>5.5</v>
      </c>
      <c r="N215">
        <v>5.6</v>
      </c>
      <c r="O215">
        <v>5.6</v>
      </c>
      <c r="P215">
        <v>5.6</v>
      </c>
      <c r="Q215">
        <v>5.7</v>
      </c>
      <c r="R215">
        <v>5.7</v>
      </c>
      <c r="S215">
        <v>5.7</v>
      </c>
      <c r="T215">
        <v>5.7</v>
      </c>
      <c r="U215">
        <v>5.7</v>
      </c>
      <c r="V215">
        <v>5.8</v>
      </c>
      <c r="W215">
        <v>5.8</v>
      </c>
      <c r="X215">
        <v>5.9</v>
      </c>
      <c r="Y215">
        <v>5.9</v>
      </c>
      <c r="Z215">
        <v>5.9</v>
      </c>
      <c r="AA215">
        <v>6</v>
      </c>
      <c r="AB215">
        <v>6</v>
      </c>
      <c r="AC215">
        <v>6</v>
      </c>
      <c r="AD215">
        <v>6</v>
      </c>
      <c r="AE215">
        <v>6.1</v>
      </c>
      <c r="AF215">
        <v>6.1</v>
      </c>
      <c r="AG215">
        <v>6.1</v>
      </c>
      <c r="AH215">
        <v>6.1</v>
      </c>
      <c r="AI215">
        <v>6.1</v>
      </c>
      <c r="AJ215">
        <v>6.1</v>
      </c>
      <c r="AK215">
        <v>6.1</v>
      </c>
      <c r="AL215">
        <v>6.1</v>
      </c>
      <c r="AM215">
        <v>6.1</v>
      </c>
      <c r="AN215">
        <v>6.1</v>
      </c>
      <c r="AO215">
        <v>6.1</v>
      </c>
      <c r="AP215">
        <v>6</v>
      </c>
      <c r="AQ215">
        <v>6</v>
      </c>
      <c r="AR215">
        <v>5.9</v>
      </c>
      <c r="AS215">
        <v>5.8</v>
      </c>
      <c r="AT215">
        <v>5.7</v>
      </c>
    </row>
    <row r="216" spans="2:46" x14ac:dyDescent="0.35">
      <c r="B216" t="s">
        <v>213</v>
      </c>
      <c r="C216">
        <v>26.5</v>
      </c>
      <c r="D216">
        <v>26.6</v>
      </c>
      <c r="E216">
        <v>26.7</v>
      </c>
      <c r="F216">
        <v>26.7</v>
      </c>
      <c r="G216">
        <v>26.8</v>
      </c>
      <c r="H216">
        <v>26.9</v>
      </c>
      <c r="I216">
        <v>27</v>
      </c>
      <c r="J216">
        <v>27</v>
      </c>
      <c r="K216">
        <v>27.1</v>
      </c>
      <c r="L216">
        <v>27</v>
      </c>
      <c r="M216">
        <v>27</v>
      </c>
      <c r="N216">
        <v>27.3</v>
      </c>
      <c r="O216">
        <v>27.5</v>
      </c>
      <c r="P216">
        <v>27.8</v>
      </c>
      <c r="Q216">
        <v>28.1</v>
      </c>
      <c r="R216">
        <v>28.3</v>
      </c>
      <c r="S216">
        <v>28.6</v>
      </c>
      <c r="T216">
        <v>28.8</v>
      </c>
      <c r="U216">
        <v>29.1</v>
      </c>
      <c r="V216">
        <v>29.3</v>
      </c>
      <c r="W216">
        <v>29.6</v>
      </c>
      <c r="X216">
        <v>29.8</v>
      </c>
      <c r="Y216">
        <v>30.1</v>
      </c>
      <c r="Z216">
        <v>30.3</v>
      </c>
      <c r="AA216">
        <v>30.6</v>
      </c>
      <c r="AB216">
        <v>30.8</v>
      </c>
      <c r="AC216">
        <v>31</v>
      </c>
      <c r="AD216">
        <v>31.3</v>
      </c>
      <c r="AE216">
        <v>31.5</v>
      </c>
      <c r="AF216">
        <v>31.8</v>
      </c>
      <c r="AG216">
        <v>32</v>
      </c>
      <c r="AH216">
        <v>32.200000000000003</v>
      </c>
      <c r="AI216">
        <v>32.4</v>
      </c>
      <c r="AJ216">
        <v>32.700000000000003</v>
      </c>
      <c r="AK216">
        <v>32.9</v>
      </c>
      <c r="AL216">
        <v>33.1</v>
      </c>
      <c r="AM216">
        <v>33.299999999999997</v>
      </c>
      <c r="AN216">
        <v>33.6</v>
      </c>
      <c r="AO216">
        <v>33.799999999999997</v>
      </c>
      <c r="AP216">
        <v>34</v>
      </c>
      <c r="AQ216">
        <v>34.200000000000003</v>
      </c>
      <c r="AR216">
        <v>34.4</v>
      </c>
      <c r="AS216">
        <v>34.6</v>
      </c>
      <c r="AT216">
        <v>34.799999999999997</v>
      </c>
    </row>
    <row r="217" spans="2:46" x14ac:dyDescent="0.35">
      <c r="B217" t="s">
        <v>218</v>
      </c>
      <c r="C217">
        <v>41.6</v>
      </c>
      <c r="D217">
        <v>40.9</v>
      </c>
      <c r="E217">
        <v>40.200000000000003</v>
      </c>
      <c r="F217">
        <v>39.5</v>
      </c>
      <c r="G217">
        <v>38.799999999999997</v>
      </c>
      <c r="H217">
        <v>38.1</v>
      </c>
      <c r="I217">
        <v>37.4</v>
      </c>
      <c r="J217">
        <v>36.799999999999997</v>
      </c>
      <c r="K217">
        <v>36.1</v>
      </c>
      <c r="L217">
        <v>35.299999999999997</v>
      </c>
      <c r="M217">
        <v>34.6</v>
      </c>
      <c r="N217">
        <v>34.9</v>
      </c>
      <c r="O217">
        <v>35.299999999999997</v>
      </c>
      <c r="P217">
        <v>35.700000000000003</v>
      </c>
      <c r="Q217">
        <v>36</v>
      </c>
      <c r="R217">
        <v>36.4</v>
      </c>
      <c r="S217">
        <v>36.799999999999997</v>
      </c>
      <c r="T217">
        <v>37.1</v>
      </c>
      <c r="U217">
        <v>37.5</v>
      </c>
      <c r="V217">
        <v>37.9</v>
      </c>
      <c r="W217">
        <v>38.299999999999997</v>
      </c>
      <c r="X217">
        <v>38.700000000000003</v>
      </c>
      <c r="Y217">
        <v>39.1</v>
      </c>
      <c r="Z217">
        <v>39.6</v>
      </c>
      <c r="AA217">
        <v>40</v>
      </c>
      <c r="AB217">
        <v>40.4</v>
      </c>
      <c r="AC217">
        <v>40.9</v>
      </c>
      <c r="AD217">
        <v>41.3</v>
      </c>
      <c r="AE217">
        <v>41.8</v>
      </c>
      <c r="AF217">
        <v>42.2</v>
      </c>
      <c r="AG217">
        <v>42.7</v>
      </c>
      <c r="AH217">
        <v>43.1</v>
      </c>
      <c r="AI217">
        <v>43.6</v>
      </c>
      <c r="AJ217">
        <v>44.1</v>
      </c>
      <c r="AK217">
        <v>44.6</v>
      </c>
      <c r="AL217">
        <v>45.1</v>
      </c>
      <c r="AM217">
        <v>45.6</v>
      </c>
      <c r="AN217">
        <v>46.1</v>
      </c>
      <c r="AO217">
        <v>46.6</v>
      </c>
      <c r="AP217">
        <v>47.1</v>
      </c>
      <c r="AQ217">
        <v>47.6</v>
      </c>
      <c r="AR217">
        <v>48.1</v>
      </c>
      <c r="AS217">
        <v>48.6</v>
      </c>
      <c r="AT217">
        <v>49.1</v>
      </c>
    </row>
    <row r="218" spans="2:46" x14ac:dyDescent="0.35">
      <c r="B218" t="s">
        <v>223</v>
      </c>
      <c r="C218">
        <v>19.5</v>
      </c>
      <c r="D218">
        <v>19.100000000000001</v>
      </c>
      <c r="E218">
        <v>18.8</v>
      </c>
      <c r="F218">
        <v>18.5</v>
      </c>
      <c r="G218">
        <v>18.100000000000001</v>
      </c>
      <c r="H218">
        <v>17.8</v>
      </c>
      <c r="I218">
        <v>17.5</v>
      </c>
      <c r="J218">
        <v>17.100000000000001</v>
      </c>
      <c r="K218">
        <v>16.8</v>
      </c>
      <c r="L218">
        <v>16.399999999999999</v>
      </c>
      <c r="M218">
        <v>16</v>
      </c>
      <c r="N218">
        <v>16.100000000000001</v>
      </c>
      <c r="O218">
        <v>16.3</v>
      </c>
      <c r="P218">
        <v>16.399999999999999</v>
      </c>
      <c r="Q218">
        <v>16.5</v>
      </c>
      <c r="R218">
        <v>16.600000000000001</v>
      </c>
      <c r="S218">
        <v>16.8</v>
      </c>
      <c r="T218">
        <v>16.899999999999999</v>
      </c>
      <c r="U218">
        <v>17</v>
      </c>
      <c r="V218">
        <v>17.2</v>
      </c>
      <c r="W218">
        <v>17.3</v>
      </c>
      <c r="X218">
        <v>17.399999999999999</v>
      </c>
      <c r="Y218">
        <v>17.600000000000001</v>
      </c>
      <c r="Z218">
        <v>17.7</v>
      </c>
      <c r="AA218">
        <v>17.8</v>
      </c>
      <c r="AB218">
        <v>18</v>
      </c>
      <c r="AC218">
        <v>18.100000000000001</v>
      </c>
      <c r="AD218">
        <v>18.2</v>
      </c>
      <c r="AE218">
        <v>18.399999999999999</v>
      </c>
      <c r="AF218">
        <v>18.5</v>
      </c>
      <c r="AG218">
        <v>18.7</v>
      </c>
      <c r="AH218">
        <v>18.8</v>
      </c>
      <c r="AI218">
        <v>18.899999999999999</v>
      </c>
      <c r="AJ218">
        <v>19.100000000000001</v>
      </c>
      <c r="AK218">
        <v>19.2</v>
      </c>
      <c r="AL218">
        <v>19.399999999999999</v>
      </c>
      <c r="AM218">
        <v>19.5</v>
      </c>
      <c r="AN218">
        <v>19.600000000000001</v>
      </c>
      <c r="AO218">
        <v>19.8</v>
      </c>
      <c r="AP218">
        <v>19.899999999999999</v>
      </c>
      <c r="AQ218">
        <v>20</v>
      </c>
      <c r="AR218">
        <v>20.2</v>
      </c>
      <c r="AS218">
        <v>20.3</v>
      </c>
      <c r="AT218">
        <v>20.399999999999999</v>
      </c>
    </row>
    <row r="219" spans="2:46" x14ac:dyDescent="0.35">
      <c r="B219" t="s">
        <v>228</v>
      </c>
      <c r="C219">
        <v>8.6</v>
      </c>
      <c r="D219">
        <v>8.4</v>
      </c>
      <c r="E219">
        <v>8.3000000000000007</v>
      </c>
      <c r="F219">
        <v>8.1</v>
      </c>
      <c r="G219">
        <v>7.9</v>
      </c>
      <c r="H219">
        <v>7.7</v>
      </c>
      <c r="I219">
        <v>7.6</v>
      </c>
      <c r="J219">
        <v>7.4</v>
      </c>
      <c r="K219">
        <v>7.2</v>
      </c>
      <c r="L219">
        <v>7.1</v>
      </c>
      <c r="M219">
        <v>6.9</v>
      </c>
      <c r="N219">
        <v>6.9</v>
      </c>
      <c r="O219">
        <v>7</v>
      </c>
      <c r="P219">
        <v>7</v>
      </c>
      <c r="Q219">
        <v>7</v>
      </c>
      <c r="R219">
        <v>7.1</v>
      </c>
      <c r="S219">
        <v>7.1</v>
      </c>
      <c r="T219">
        <v>7.1</v>
      </c>
      <c r="U219">
        <v>7.2</v>
      </c>
      <c r="V219">
        <v>7.2</v>
      </c>
      <c r="W219">
        <v>7.2</v>
      </c>
      <c r="X219">
        <v>7.3</v>
      </c>
      <c r="Y219">
        <v>7.3</v>
      </c>
      <c r="Z219">
        <v>7.3</v>
      </c>
      <c r="AA219">
        <v>7.3</v>
      </c>
      <c r="AB219">
        <v>7.4</v>
      </c>
      <c r="AC219">
        <v>7.4</v>
      </c>
      <c r="AD219">
        <v>7.4</v>
      </c>
      <c r="AE219">
        <v>7.4</v>
      </c>
      <c r="AF219">
        <v>7.4</v>
      </c>
      <c r="AG219">
        <v>7.5</v>
      </c>
      <c r="AH219">
        <v>7.5</v>
      </c>
      <c r="AI219">
        <v>7.5</v>
      </c>
      <c r="AJ219">
        <v>7.5</v>
      </c>
      <c r="AK219">
        <v>7.5</v>
      </c>
      <c r="AL219">
        <v>7.6</v>
      </c>
      <c r="AM219">
        <v>7.6</v>
      </c>
      <c r="AN219">
        <v>7.6</v>
      </c>
      <c r="AO219">
        <v>7.6</v>
      </c>
      <c r="AP219">
        <v>7.6</v>
      </c>
      <c r="AQ219">
        <v>7.6</v>
      </c>
      <c r="AR219">
        <v>7.6</v>
      </c>
      <c r="AS219">
        <v>7.6</v>
      </c>
      <c r="AT219">
        <v>7.6</v>
      </c>
    </row>
    <row r="220" spans="2:46" x14ac:dyDescent="0.35">
      <c r="B220" t="s">
        <v>233</v>
      </c>
      <c r="C220">
        <v>50.3</v>
      </c>
      <c r="D220">
        <v>49.2</v>
      </c>
      <c r="E220">
        <v>47.9</v>
      </c>
      <c r="F220">
        <v>46.7</v>
      </c>
      <c r="G220">
        <v>45.6</v>
      </c>
      <c r="H220">
        <v>44.4</v>
      </c>
      <c r="I220">
        <v>43.2</v>
      </c>
      <c r="J220">
        <v>42</v>
      </c>
      <c r="K220">
        <v>40.700000000000003</v>
      </c>
      <c r="L220">
        <v>39.5</v>
      </c>
      <c r="M220">
        <v>38.1</v>
      </c>
      <c r="N220">
        <v>38.5</v>
      </c>
      <c r="O220">
        <v>38.9</v>
      </c>
      <c r="P220">
        <v>39.200000000000003</v>
      </c>
      <c r="Q220">
        <v>39.5</v>
      </c>
      <c r="R220">
        <v>39.799999999999997</v>
      </c>
      <c r="S220">
        <v>40</v>
      </c>
      <c r="T220">
        <v>40.299999999999997</v>
      </c>
      <c r="U220">
        <v>40.5</v>
      </c>
      <c r="V220">
        <v>40.799999999999997</v>
      </c>
      <c r="W220">
        <v>41</v>
      </c>
      <c r="X220">
        <v>41.2</v>
      </c>
      <c r="Y220">
        <v>41.4</v>
      </c>
      <c r="Z220">
        <v>41.6</v>
      </c>
      <c r="AA220">
        <v>41.8</v>
      </c>
      <c r="AB220">
        <v>42</v>
      </c>
      <c r="AC220">
        <v>42.1</v>
      </c>
      <c r="AD220">
        <v>42.3</v>
      </c>
      <c r="AE220">
        <v>42.5</v>
      </c>
      <c r="AF220">
        <v>42.6</v>
      </c>
      <c r="AG220">
        <v>42.8</v>
      </c>
      <c r="AH220">
        <v>42.9</v>
      </c>
      <c r="AI220">
        <v>43</v>
      </c>
      <c r="AJ220">
        <v>43.1</v>
      </c>
      <c r="AK220">
        <v>43.3</v>
      </c>
      <c r="AL220">
        <v>43.4</v>
      </c>
      <c r="AM220">
        <v>43.5</v>
      </c>
      <c r="AN220">
        <v>43.6</v>
      </c>
      <c r="AO220">
        <v>43.7</v>
      </c>
      <c r="AP220">
        <v>43.7</v>
      </c>
      <c r="AQ220">
        <v>43.8</v>
      </c>
      <c r="AR220">
        <v>43.8</v>
      </c>
      <c r="AS220">
        <v>43.9</v>
      </c>
      <c r="AT220">
        <v>43.9</v>
      </c>
    </row>
    <row r="221" spans="2:46" x14ac:dyDescent="0.35">
      <c r="B221" t="s">
        <v>238</v>
      </c>
      <c r="C221">
        <v>11.5</v>
      </c>
      <c r="D221">
        <v>11.2</v>
      </c>
      <c r="E221">
        <v>10.9</v>
      </c>
      <c r="F221">
        <v>10.6</v>
      </c>
      <c r="G221">
        <v>10.3</v>
      </c>
      <c r="H221">
        <v>10</v>
      </c>
      <c r="I221">
        <v>9.8000000000000007</v>
      </c>
      <c r="J221">
        <v>9.5</v>
      </c>
      <c r="K221">
        <v>9.1999999999999993</v>
      </c>
      <c r="L221">
        <v>9</v>
      </c>
      <c r="M221">
        <v>8.6999999999999993</v>
      </c>
      <c r="N221">
        <v>8.6999999999999993</v>
      </c>
      <c r="O221">
        <v>8.8000000000000007</v>
      </c>
      <c r="P221">
        <v>8.9</v>
      </c>
      <c r="Q221">
        <v>8.9</v>
      </c>
      <c r="R221">
        <v>9</v>
      </c>
      <c r="S221">
        <v>9</v>
      </c>
      <c r="T221">
        <v>9.1</v>
      </c>
      <c r="U221">
        <v>9.1999999999999993</v>
      </c>
      <c r="V221">
        <v>9.1999999999999993</v>
      </c>
      <c r="W221">
        <v>9.3000000000000007</v>
      </c>
      <c r="X221">
        <v>9.3000000000000007</v>
      </c>
      <c r="Y221">
        <v>9.4</v>
      </c>
      <c r="Z221">
        <v>9.4</v>
      </c>
      <c r="AA221">
        <v>9.5</v>
      </c>
      <c r="AB221">
        <v>9.5</v>
      </c>
      <c r="AC221">
        <v>9.5</v>
      </c>
      <c r="AD221">
        <v>9.6</v>
      </c>
      <c r="AE221">
        <v>9.6</v>
      </c>
      <c r="AF221">
        <v>9.6999999999999993</v>
      </c>
      <c r="AG221">
        <v>9.6999999999999993</v>
      </c>
      <c r="AH221">
        <v>9.8000000000000007</v>
      </c>
      <c r="AI221">
        <v>9.8000000000000007</v>
      </c>
      <c r="AJ221">
        <v>9.8000000000000007</v>
      </c>
      <c r="AK221">
        <v>9.9</v>
      </c>
      <c r="AL221">
        <v>9.9</v>
      </c>
      <c r="AM221">
        <v>9.9</v>
      </c>
      <c r="AN221">
        <v>10</v>
      </c>
      <c r="AO221">
        <v>10</v>
      </c>
      <c r="AP221">
        <v>10</v>
      </c>
      <c r="AQ221">
        <v>10.1</v>
      </c>
      <c r="AR221">
        <v>10.1</v>
      </c>
      <c r="AS221">
        <v>10.1</v>
      </c>
      <c r="AT221">
        <v>10.1</v>
      </c>
    </row>
    <row r="222" spans="2:46" x14ac:dyDescent="0.35">
      <c r="B222" t="s">
        <v>243</v>
      </c>
      <c r="C222">
        <v>4.4000000000000004</v>
      </c>
      <c r="D222">
        <v>4.4000000000000004</v>
      </c>
      <c r="E222">
        <v>4.4000000000000004</v>
      </c>
      <c r="F222">
        <v>4.4000000000000004</v>
      </c>
      <c r="G222">
        <v>4.4000000000000004</v>
      </c>
      <c r="H222">
        <v>4.4000000000000004</v>
      </c>
      <c r="I222">
        <v>4.4000000000000004</v>
      </c>
      <c r="J222">
        <v>4.4000000000000004</v>
      </c>
      <c r="K222">
        <v>4.4000000000000004</v>
      </c>
      <c r="L222">
        <v>4.4000000000000004</v>
      </c>
      <c r="M222">
        <v>4.4000000000000004</v>
      </c>
      <c r="N222">
        <v>4.4000000000000004</v>
      </c>
      <c r="O222">
        <v>4.4000000000000004</v>
      </c>
      <c r="P222">
        <v>4.4000000000000004</v>
      </c>
      <c r="Q222">
        <v>4.5</v>
      </c>
      <c r="R222">
        <v>4.5</v>
      </c>
      <c r="S222">
        <v>4.5</v>
      </c>
      <c r="T222">
        <v>4.5</v>
      </c>
      <c r="U222">
        <v>4.5999999999999996</v>
      </c>
      <c r="V222">
        <v>4.5999999999999996</v>
      </c>
      <c r="W222">
        <v>4.5999999999999996</v>
      </c>
      <c r="X222">
        <v>4.5999999999999996</v>
      </c>
      <c r="Y222">
        <v>4.7</v>
      </c>
      <c r="Z222">
        <v>4.7</v>
      </c>
      <c r="AA222">
        <v>4.7</v>
      </c>
      <c r="AB222">
        <v>4.7</v>
      </c>
      <c r="AC222">
        <v>4.8</v>
      </c>
      <c r="AD222">
        <v>4.8</v>
      </c>
      <c r="AE222">
        <v>4.8</v>
      </c>
      <c r="AF222">
        <v>4.8</v>
      </c>
      <c r="AG222">
        <v>4.8</v>
      </c>
      <c r="AH222">
        <v>4.9000000000000004</v>
      </c>
      <c r="AI222">
        <v>4.9000000000000004</v>
      </c>
      <c r="AJ222">
        <v>4.9000000000000004</v>
      </c>
      <c r="AK222">
        <v>4.9000000000000004</v>
      </c>
      <c r="AL222">
        <v>4.9000000000000004</v>
      </c>
      <c r="AM222">
        <v>4.9000000000000004</v>
      </c>
      <c r="AN222">
        <v>5</v>
      </c>
      <c r="AO222">
        <v>5</v>
      </c>
      <c r="AP222">
        <v>5</v>
      </c>
      <c r="AQ222">
        <v>5</v>
      </c>
      <c r="AR222">
        <v>5</v>
      </c>
      <c r="AS222">
        <v>5</v>
      </c>
      <c r="AT222">
        <v>5</v>
      </c>
    </row>
    <row r="223" spans="2:46" x14ac:dyDescent="0.35">
      <c r="B223" t="s">
        <v>248</v>
      </c>
      <c r="C223">
        <v>4</v>
      </c>
      <c r="D223">
        <v>3.9</v>
      </c>
      <c r="E223">
        <v>3.8</v>
      </c>
      <c r="F223">
        <v>3.7</v>
      </c>
      <c r="G223">
        <v>3.6</v>
      </c>
      <c r="H223">
        <v>3.6</v>
      </c>
      <c r="I223">
        <v>3.5</v>
      </c>
      <c r="J223">
        <v>3.5</v>
      </c>
      <c r="K223">
        <v>3.4</v>
      </c>
      <c r="L223">
        <v>3.3</v>
      </c>
      <c r="M223">
        <v>3.3</v>
      </c>
      <c r="N223">
        <v>3.2</v>
      </c>
      <c r="O223">
        <v>3.2</v>
      </c>
      <c r="P223">
        <v>3.2</v>
      </c>
      <c r="Q223">
        <v>3.2</v>
      </c>
      <c r="R223">
        <v>3.1</v>
      </c>
      <c r="S223">
        <v>3.1</v>
      </c>
      <c r="T223">
        <v>3.1</v>
      </c>
      <c r="U223">
        <v>3.1</v>
      </c>
      <c r="V223">
        <v>3</v>
      </c>
      <c r="W223">
        <v>3</v>
      </c>
      <c r="X223">
        <v>3</v>
      </c>
      <c r="Y223">
        <v>2.9</v>
      </c>
      <c r="Z223">
        <v>2.9</v>
      </c>
      <c r="AA223">
        <v>2.9</v>
      </c>
      <c r="AB223">
        <v>2.9</v>
      </c>
      <c r="AC223">
        <v>2.8</v>
      </c>
      <c r="AD223">
        <v>2.8</v>
      </c>
      <c r="AE223">
        <v>2.8</v>
      </c>
      <c r="AF223">
        <v>2.8</v>
      </c>
      <c r="AG223">
        <v>2.7</v>
      </c>
      <c r="AH223">
        <v>2.7</v>
      </c>
      <c r="AI223">
        <v>2.7</v>
      </c>
      <c r="AJ223">
        <v>2.7</v>
      </c>
      <c r="AK223">
        <v>2.6</v>
      </c>
      <c r="AL223">
        <v>2.6</v>
      </c>
      <c r="AM223">
        <v>2.6</v>
      </c>
      <c r="AN223">
        <v>2.6</v>
      </c>
      <c r="AO223">
        <v>2.5</v>
      </c>
      <c r="AP223">
        <v>2.5</v>
      </c>
      <c r="AQ223">
        <v>2.5</v>
      </c>
      <c r="AR223">
        <v>2.4</v>
      </c>
      <c r="AS223">
        <v>2.4</v>
      </c>
      <c r="AT223">
        <v>2.4</v>
      </c>
    </row>
    <row r="224" spans="2:46" x14ac:dyDescent="0.35">
      <c r="B224" t="s">
        <v>253</v>
      </c>
      <c r="C224">
        <v>11.7</v>
      </c>
      <c r="D224">
        <v>12</v>
      </c>
      <c r="E224">
        <v>12.2</v>
      </c>
      <c r="F224">
        <v>12.5</v>
      </c>
      <c r="G224">
        <v>12.8</v>
      </c>
      <c r="H224">
        <v>13.1</v>
      </c>
      <c r="I224">
        <v>13.4</v>
      </c>
      <c r="J224">
        <v>13.8</v>
      </c>
      <c r="K224">
        <v>14.1</v>
      </c>
      <c r="L224">
        <v>14.5</v>
      </c>
      <c r="M224">
        <v>14.9</v>
      </c>
      <c r="N224">
        <v>15.4</v>
      </c>
      <c r="O224">
        <v>15.8</v>
      </c>
      <c r="P224">
        <v>16.2</v>
      </c>
      <c r="Q224">
        <v>16.600000000000001</v>
      </c>
      <c r="R224">
        <v>17</v>
      </c>
      <c r="S224">
        <v>17.5</v>
      </c>
      <c r="T224">
        <v>18</v>
      </c>
      <c r="U224">
        <v>18.5</v>
      </c>
      <c r="V224">
        <v>19.100000000000001</v>
      </c>
      <c r="W224">
        <v>19.8</v>
      </c>
      <c r="X224">
        <v>20.399999999999999</v>
      </c>
      <c r="Y224">
        <v>21.1</v>
      </c>
      <c r="Z224">
        <v>21.8</v>
      </c>
      <c r="AA224">
        <v>22.6</v>
      </c>
      <c r="AB224">
        <v>23.4</v>
      </c>
      <c r="AC224">
        <v>24.2</v>
      </c>
      <c r="AD224">
        <v>25.1</v>
      </c>
      <c r="AE224">
        <v>26.1</v>
      </c>
      <c r="AF224">
        <v>27.1</v>
      </c>
      <c r="AG224">
        <v>28.1</v>
      </c>
      <c r="AH224">
        <v>29.2</v>
      </c>
      <c r="AI224">
        <v>30.4</v>
      </c>
      <c r="AJ224">
        <v>31.6</v>
      </c>
      <c r="AK224">
        <v>32.9</v>
      </c>
      <c r="AL224">
        <v>34.200000000000003</v>
      </c>
      <c r="AM224">
        <v>35.6</v>
      </c>
      <c r="AN224">
        <v>37.1</v>
      </c>
      <c r="AO224">
        <v>38.700000000000003</v>
      </c>
      <c r="AP224">
        <v>40.299999999999997</v>
      </c>
      <c r="AQ224">
        <v>42</v>
      </c>
      <c r="AR224">
        <v>43.8</v>
      </c>
      <c r="AS224">
        <v>45.7</v>
      </c>
      <c r="AT224">
        <v>47.7</v>
      </c>
    </row>
    <row r="225" spans="2:46" x14ac:dyDescent="0.35">
      <c r="B225" t="s">
        <v>258</v>
      </c>
      <c r="C225">
        <v>7.9</v>
      </c>
      <c r="D225">
        <v>7.9</v>
      </c>
      <c r="E225">
        <v>7.9</v>
      </c>
      <c r="F225">
        <v>7.9</v>
      </c>
      <c r="G225">
        <v>7.9</v>
      </c>
      <c r="H225">
        <v>8</v>
      </c>
      <c r="I225">
        <v>8</v>
      </c>
      <c r="J225">
        <v>8.1</v>
      </c>
      <c r="K225">
        <v>8.1</v>
      </c>
      <c r="L225">
        <v>8.1999999999999993</v>
      </c>
      <c r="M225">
        <v>8.1999999999999993</v>
      </c>
      <c r="N225">
        <v>8.1999999999999993</v>
      </c>
      <c r="O225">
        <v>8.1999999999999993</v>
      </c>
      <c r="P225">
        <v>8.1999999999999993</v>
      </c>
      <c r="Q225">
        <v>8.1999999999999993</v>
      </c>
      <c r="R225">
        <v>8.1999999999999993</v>
      </c>
      <c r="S225">
        <v>8.1999999999999993</v>
      </c>
      <c r="T225">
        <v>8.1999999999999993</v>
      </c>
      <c r="U225">
        <v>8.1</v>
      </c>
      <c r="V225">
        <v>8.1</v>
      </c>
      <c r="W225">
        <v>8.1</v>
      </c>
      <c r="X225">
        <v>8</v>
      </c>
      <c r="Y225">
        <v>8</v>
      </c>
      <c r="Z225">
        <v>8</v>
      </c>
      <c r="AA225">
        <v>7.9</v>
      </c>
      <c r="AB225">
        <v>7.9</v>
      </c>
      <c r="AC225">
        <v>7.8</v>
      </c>
      <c r="AD225">
        <v>7.8</v>
      </c>
      <c r="AE225">
        <v>7.8</v>
      </c>
      <c r="AF225">
        <v>7.7</v>
      </c>
      <c r="AG225">
        <v>7.7</v>
      </c>
      <c r="AH225">
        <v>7.7</v>
      </c>
      <c r="AI225">
        <v>7.6</v>
      </c>
      <c r="AJ225">
        <v>7.6</v>
      </c>
      <c r="AK225">
        <v>7.5</v>
      </c>
      <c r="AL225">
        <v>7.5</v>
      </c>
      <c r="AM225">
        <v>7.4</v>
      </c>
      <c r="AN225">
        <v>7.4</v>
      </c>
      <c r="AO225">
        <v>7.4</v>
      </c>
      <c r="AP225">
        <v>7.3</v>
      </c>
      <c r="AQ225">
        <v>7.3</v>
      </c>
      <c r="AR225">
        <v>7.2</v>
      </c>
      <c r="AS225">
        <v>7.2</v>
      </c>
      <c r="AT225">
        <v>7.2</v>
      </c>
    </row>
    <row r="226" spans="2:46" x14ac:dyDescent="0.35">
      <c r="B226" t="s">
        <v>263</v>
      </c>
      <c r="C226">
        <v>56.3</v>
      </c>
      <c r="D226">
        <v>56.5</v>
      </c>
      <c r="E226">
        <v>56.4</v>
      </c>
      <c r="F226">
        <v>56.3</v>
      </c>
      <c r="G226">
        <v>56</v>
      </c>
      <c r="H226">
        <v>55.5</v>
      </c>
      <c r="I226">
        <v>55</v>
      </c>
      <c r="J226">
        <v>54.5</v>
      </c>
      <c r="K226">
        <v>53.9</v>
      </c>
      <c r="L226">
        <v>53.3</v>
      </c>
      <c r="M226">
        <v>52.7</v>
      </c>
      <c r="N226">
        <v>52.1</v>
      </c>
      <c r="O226">
        <v>51.6</v>
      </c>
      <c r="P226">
        <v>51.2</v>
      </c>
      <c r="Q226">
        <v>50.9</v>
      </c>
      <c r="R226">
        <v>50.7</v>
      </c>
      <c r="S226">
        <v>50.5</v>
      </c>
      <c r="T226">
        <v>50.3</v>
      </c>
      <c r="U226">
        <v>50.2</v>
      </c>
      <c r="V226">
        <v>50.1</v>
      </c>
      <c r="W226">
        <v>50</v>
      </c>
      <c r="X226">
        <v>49.9</v>
      </c>
      <c r="Y226">
        <v>49.9</v>
      </c>
      <c r="Z226">
        <v>49.8</v>
      </c>
      <c r="AA226">
        <v>49.7</v>
      </c>
      <c r="AB226">
        <v>49.6</v>
      </c>
      <c r="AC226">
        <v>49.6</v>
      </c>
      <c r="AD226">
        <v>49.5</v>
      </c>
      <c r="AE226">
        <v>49.4</v>
      </c>
      <c r="AF226">
        <v>49.4</v>
      </c>
      <c r="AG226">
        <v>49.3</v>
      </c>
      <c r="AH226">
        <v>49.2</v>
      </c>
      <c r="AI226">
        <v>49.1</v>
      </c>
      <c r="AJ226">
        <v>49.1</v>
      </c>
      <c r="AK226">
        <v>49</v>
      </c>
      <c r="AL226">
        <v>48.8</v>
      </c>
      <c r="AM226">
        <v>48.7</v>
      </c>
      <c r="AN226">
        <v>48.6</v>
      </c>
      <c r="AO226">
        <v>48.5</v>
      </c>
      <c r="AP226">
        <v>48.4</v>
      </c>
      <c r="AQ226">
        <v>48.3</v>
      </c>
      <c r="AR226">
        <v>48.2</v>
      </c>
      <c r="AS226">
        <v>48</v>
      </c>
      <c r="AT226">
        <v>47.9</v>
      </c>
    </row>
    <row r="227" spans="2:46" x14ac:dyDescent="0.35">
      <c r="B227" t="s">
        <v>268</v>
      </c>
      <c r="C227">
        <v>214.4</v>
      </c>
      <c r="D227">
        <v>215.4</v>
      </c>
      <c r="E227">
        <v>215.9</v>
      </c>
      <c r="F227">
        <v>215.7</v>
      </c>
      <c r="G227">
        <v>215.1</v>
      </c>
      <c r="H227">
        <v>214</v>
      </c>
      <c r="I227">
        <v>212.6</v>
      </c>
      <c r="J227">
        <v>210.9</v>
      </c>
      <c r="K227">
        <v>209</v>
      </c>
      <c r="L227">
        <v>206.9</v>
      </c>
      <c r="M227">
        <v>204.7</v>
      </c>
      <c r="N227">
        <v>201.6</v>
      </c>
      <c r="O227">
        <v>199.1</v>
      </c>
      <c r="P227">
        <v>196.9</v>
      </c>
      <c r="Q227">
        <v>195.2</v>
      </c>
      <c r="R227">
        <v>193.7</v>
      </c>
      <c r="S227">
        <v>192.4</v>
      </c>
      <c r="T227">
        <v>191.4</v>
      </c>
      <c r="U227">
        <v>190.6</v>
      </c>
      <c r="V227">
        <v>190</v>
      </c>
      <c r="W227">
        <v>189.4</v>
      </c>
      <c r="X227">
        <v>189</v>
      </c>
      <c r="Y227">
        <v>188.5</v>
      </c>
      <c r="Z227">
        <v>188.1</v>
      </c>
      <c r="AA227">
        <v>187.8</v>
      </c>
      <c r="AB227">
        <v>187.4</v>
      </c>
      <c r="AC227">
        <v>187.1</v>
      </c>
      <c r="AD227">
        <v>186.8</v>
      </c>
      <c r="AE227">
        <v>186.5</v>
      </c>
      <c r="AF227">
        <v>186.2</v>
      </c>
      <c r="AG227">
        <v>185.9</v>
      </c>
      <c r="AH227">
        <v>185.6</v>
      </c>
      <c r="AI227">
        <v>185.3</v>
      </c>
      <c r="AJ227">
        <v>185</v>
      </c>
      <c r="AK227">
        <v>184.7</v>
      </c>
      <c r="AL227">
        <v>184.4</v>
      </c>
      <c r="AM227">
        <v>184</v>
      </c>
      <c r="AN227">
        <v>183.6</v>
      </c>
      <c r="AO227">
        <v>183.3</v>
      </c>
      <c r="AP227">
        <v>182.9</v>
      </c>
      <c r="AQ227">
        <v>182.5</v>
      </c>
      <c r="AR227">
        <v>182.1</v>
      </c>
      <c r="AS227">
        <v>181.6</v>
      </c>
      <c r="AT227">
        <v>181.2</v>
      </c>
    </row>
    <row r="228" spans="2:46" x14ac:dyDescent="0.35">
      <c r="B228" t="s">
        <v>273</v>
      </c>
      <c r="C228">
        <v>26.5</v>
      </c>
      <c r="D228">
        <v>26.2</v>
      </c>
      <c r="E228">
        <v>25.9</v>
      </c>
      <c r="F228">
        <v>25.5</v>
      </c>
      <c r="G228">
        <v>25.2</v>
      </c>
      <c r="H228">
        <v>24.8</v>
      </c>
      <c r="I228">
        <v>24.4</v>
      </c>
      <c r="J228">
        <v>23.9</v>
      </c>
      <c r="K228">
        <v>23.5</v>
      </c>
      <c r="L228">
        <v>23</v>
      </c>
      <c r="M228">
        <v>22.5</v>
      </c>
      <c r="N228">
        <v>22.5</v>
      </c>
      <c r="O228">
        <v>22.5</v>
      </c>
      <c r="P228">
        <v>22.5</v>
      </c>
      <c r="Q228">
        <v>22.5</v>
      </c>
      <c r="R228">
        <v>22.5</v>
      </c>
      <c r="S228">
        <v>22.5</v>
      </c>
      <c r="T228">
        <v>22.5</v>
      </c>
      <c r="U228">
        <v>22.5</v>
      </c>
      <c r="V228">
        <v>22.5</v>
      </c>
      <c r="W228">
        <v>22.5</v>
      </c>
      <c r="X228">
        <v>22.5</v>
      </c>
      <c r="Y228">
        <v>22.5</v>
      </c>
      <c r="Z228">
        <v>22.4</v>
      </c>
      <c r="AA228">
        <v>22.4</v>
      </c>
      <c r="AB228">
        <v>22.4</v>
      </c>
      <c r="AC228">
        <v>22.4</v>
      </c>
      <c r="AD228">
        <v>22.3</v>
      </c>
      <c r="AE228">
        <v>22.3</v>
      </c>
      <c r="AF228">
        <v>22.2</v>
      </c>
      <c r="AG228">
        <v>22.2</v>
      </c>
      <c r="AH228">
        <v>22.1</v>
      </c>
      <c r="AI228">
        <v>22.1</v>
      </c>
      <c r="AJ228">
        <v>22</v>
      </c>
      <c r="AK228">
        <v>21.9</v>
      </c>
      <c r="AL228">
        <v>21.9</v>
      </c>
      <c r="AM228">
        <v>21.8</v>
      </c>
      <c r="AN228">
        <v>21.7</v>
      </c>
      <c r="AO228">
        <v>21.6</v>
      </c>
      <c r="AP228">
        <v>21.5</v>
      </c>
      <c r="AQ228">
        <v>21.4</v>
      </c>
      <c r="AR228">
        <v>21.3</v>
      </c>
      <c r="AS228">
        <v>21.2</v>
      </c>
      <c r="AT228">
        <v>21.1</v>
      </c>
    </row>
    <row r="229" spans="2:46" x14ac:dyDescent="0.35">
      <c r="B229" t="s">
        <v>278</v>
      </c>
      <c r="C229">
        <v>119.4</v>
      </c>
      <c r="D229">
        <v>117.4</v>
      </c>
      <c r="E229">
        <v>115.5</v>
      </c>
      <c r="F229">
        <v>113.6</v>
      </c>
      <c r="G229">
        <v>111.7</v>
      </c>
      <c r="H229">
        <v>109.9</v>
      </c>
      <c r="I229">
        <v>108</v>
      </c>
      <c r="J229">
        <v>106</v>
      </c>
      <c r="K229">
        <v>104</v>
      </c>
      <c r="L229">
        <v>101.9</v>
      </c>
      <c r="M229">
        <v>99.9</v>
      </c>
      <c r="N229">
        <v>100</v>
      </c>
      <c r="O229">
        <v>100.2</v>
      </c>
      <c r="P229">
        <v>100.3</v>
      </c>
      <c r="Q229">
        <v>100.4</v>
      </c>
      <c r="R229">
        <v>100.5</v>
      </c>
      <c r="S229">
        <v>100.5</v>
      </c>
      <c r="T229">
        <v>100.6</v>
      </c>
      <c r="U229">
        <v>100.5</v>
      </c>
      <c r="V229">
        <v>100.4</v>
      </c>
      <c r="W229">
        <v>100.3</v>
      </c>
      <c r="X229">
        <v>100.2</v>
      </c>
      <c r="Y229">
        <v>100.1</v>
      </c>
      <c r="Z229">
        <v>100</v>
      </c>
      <c r="AA229">
        <v>99.9</v>
      </c>
      <c r="AB229">
        <v>99.7</v>
      </c>
      <c r="AC229">
        <v>99.6</v>
      </c>
      <c r="AD229">
        <v>99.4</v>
      </c>
      <c r="AE229">
        <v>99.2</v>
      </c>
      <c r="AF229">
        <v>99</v>
      </c>
      <c r="AG229">
        <v>98.8</v>
      </c>
      <c r="AH229">
        <v>98.6</v>
      </c>
      <c r="AI229">
        <v>98.4</v>
      </c>
      <c r="AJ229">
        <v>98.1</v>
      </c>
      <c r="AK229">
        <v>97.9</v>
      </c>
      <c r="AL229">
        <v>97.6</v>
      </c>
      <c r="AM229">
        <v>97.4</v>
      </c>
      <c r="AN229">
        <v>97.1</v>
      </c>
      <c r="AO229">
        <v>96.8</v>
      </c>
      <c r="AP229">
        <v>96.5</v>
      </c>
      <c r="AQ229">
        <v>96.2</v>
      </c>
      <c r="AR229">
        <v>95.9</v>
      </c>
      <c r="AS229">
        <v>95.6</v>
      </c>
      <c r="AT229">
        <v>95.2</v>
      </c>
    </row>
    <row r="230" spans="2:46" x14ac:dyDescent="0.35">
      <c r="B230" t="s">
        <v>283</v>
      </c>
      <c r="C230">
        <v>77.3</v>
      </c>
      <c r="D230">
        <v>76.5</v>
      </c>
      <c r="E230">
        <v>75.599999999999994</v>
      </c>
      <c r="F230">
        <v>74.5</v>
      </c>
      <c r="G230">
        <v>73.3</v>
      </c>
      <c r="H230">
        <v>72</v>
      </c>
      <c r="I230">
        <v>70.7</v>
      </c>
      <c r="J230">
        <v>69.400000000000006</v>
      </c>
      <c r="K230">
        <v>68</v>
      </c>
      <c r="L230">
        <v>66.599999999999994</v>
      </c>
      <c r="M230">
        <v>65.2</v>
      </c>
      <c r="N230">
        <v>64.8</v>
      </c>
      <c r="O230">
        <v>64.5</v>
      </c>
      <c r="P230">
        <v>64.3</v>
      </c>
      <c r="Q230">
        <v>64</v>
      </c>
      <c r="R230">
        <v>63.7</v>
      </c>
      <c r="S230">
        <v>63.4</v>
      </c>
      <c r="T230">
        <v>63.1</v>
      </c>
      <c r="U230">
        <v>62.9</v>
      </c>
      <c r="V230">
        <v>62.7</v>
      </c>
      <c r="W230">
        <v>62.5</v>
      </c>
      <c r="X230">
        <v>62.2</v>
      </c>
      <c r="Y230">
        <v>62</v>
      </c>
      <c r="Z230">
        <v>61.7</v>
      </c>
      <c r="AA230">
        <v>61.5</v>
      </c>
      <c r="AB230">
        <v>61.2</v>
      </c>
      <c r="AC230">
        <v>60.9</v>
      </c>
      <c r="AD230">
        <v>60.6</v>
      </c>
      <c r="AE230">
        <v>60.3</v>
      </c>
      <c r="AF230">
        <v>60.1</v>
      </c>
      <c r="AG230">
        <v>59.8</v>
      </c>
      <c r="AH230">
        <v>59.5</v>
      </c>
      <c r="AI230">
        <v>59.2</v>
      </c>
      <c r="AJ230">
        <v>58.9</v>
      </c>
      <c r="AK230">
        <v>58.6</v>
      </c>
      <c r="AL230">
        <v>58.2</v>
      </c>
      <c r="AM230">
        <v>57.9</v>
      </c>
      <c r="AN230">
        <v>57.5</v>
      </c>
      <c r="AO230">
        <v>57.2</v>
      </c>
      <c r="AP230">
        <v>56.8</v>
      </c>
      <c r="AQ230">
        <v>56.4</v>
      </c>
      <c r="AR230">
        <v>56.1</v>
      </c>
      <c r="AS230">
        <v>55.7</v>
      </c>
      <c r="AT230">
        <v>55.3</v>
      </c>
    </row>
    <row r="231" spans="2:46" x14ac:dyDescent="0.35">
      <c r="B231" t="s">
        <v>288</v>
      </c>
      <c r="C231">
        <v>329.5</v>
      </c>
      <c r="D231">
        <v>339.1</v>
      </c>
      <c r="E231">
        <v>348.9</v>
      </c>
      <c r="F231">
        <v>359</v>
      </c>
      <c r="G231">
        <v>369.5</v>
      </c>
      <c r="H231">
        <v>380.4</v>
      </c>
      <c r="I231">
        <v>391.6</v>
      </c>
      <c r="J231">
        <v>403.2</v>
      </c>
      <c r="K231">
        <v>414.9</v>
      </c>
      <c r="L231">
        <v>426.9</v>
      </c>
      <c r="M231">
        <v>439</v>
      </c>
      <c r="N231">
        <v>444.2</v>
      </c>
      <c r="O231">
        <v>449.1</v>
      </c>
      <c r="P231">
        <v>453.7</v>
      </c>
      <c r="Q231">
        <v>458</v>
      </c>
      <c r="R231">
        <v>462.1</v>
      </c>
      <c r="S231">
        <v>466</v>
      </c>
      <c r="T231">
        <v>469.8</v>
      </c>
      <c r="U231">
        <v>473.6</v>
      </c>
      <c r="V231">
        <v>477</v>
      </c>
      <c r="W231">
        <v>480.3</v>
      </c>
      <c r="X231">
        <v>483.5</v>
      </c>
      <c r="Y231">
        <v>486.7</v>
      </c>
      <c r="Z231">
        <v>489.7</v>
      </c>
      <c r="AA231">
        <v>492.7</v>
      </c>
      <c r="AB231">
        <v>495.7</v>
      </c>
      <c r="AC231">
        <v>498.5</v>
      </c>
      <c r="AD231">
        <v>501.3</v>
      </c>
      <c r="AE231">
        <v>504.2</v>
      </c>
      <c r="AF231">
        <v>506.8</v>
      </c>
      <c r="AG231">
        <v>509.5</v>
      </c>
      <c r="AH231">
        <v>512</v>
      </c>
      <c r="AI231">
        <v>514.6</v>
      </c>
      <c r="AJ231">
        <v>517.1</v>
      </c>
      <c r="AK231">
        <v>519.6</v>
      </c>
      <c r="AL231">
        <v>522.1</v>
      </c>
      <c r="AM231">
        <v>524.5</v>
      </c>
      <c r="AN231">
        <v>526.79999999999995</v>
      </c>
      <c r="AO231">
        <v>529.20000000000005</v>
      </c>
      <c r="AP231">
        <v>531.4</v>
      </c>
      <c r="AQ231">
        <v>533.70000000000005</v>
      </c>
      <c r="AR231">
        <v>535.9</v>
      </c>
      <c r="AS231">
        <v>538.1</v>
      </c>
      <c r="AT231">
        <v>540.20000000000005</v>
      </c>
    </row>
    <row r="232" spans="2:46" x14ac:dyDescent="0.35">
      <c r="B232" t="s">
        <v>293</v>
      </c>
      <c r="C232">
        <v>203.5</v>
      </c>
      <c r="D232">
        <v>208.1</v>
      </c>
      <c r="E232">
        <v>213</v>
      </c>
      <c r="F232">
        <v>218.1</v>
      </c>
      <c r="G232">
        <v>223.2</v>
      </c>
      <c r="H232">
        <v>228.6</v>
      </c>
      <c r="I232">
        <v>234.2</v>
      </c>
      <c r="J232">
        <v>240.2</v>
      </c>
      <c r="K232">
        <v>246.2</v>
      </c>
      <c r="L232">
        <v>252.3</v>
      </c>
      <c r="M232">
        <v>258.5</v>
      </c>
      <c r="N232">
        <v>261</v>
      </c>
      <c r="O232">
        <v>262.8</v>
      </c>
      <c r="P232">
        <v>264.10000000000002</v>
      </c>
      <c r="Q232">
        <v>265</v>
      </c>
      <c r="R232">
        <v>265.5</v>
      </c>
      <c r="S232">
        <v>265.8</v>
      </c>
      <c r="T232">
        <v>265.89999999999998</v>
      </c>
      <c r="U232">
        <v>266.2</v>
      </c>
      <c r="V232">
        <v>266.39999999999998</v>
      </c>
      <c r="W232">
        <v>266.5</v>
      </c>
      <c r="X232">
        <v>266.39999999999998</v>
      </c>
      <c r="Y232">
        <v>266.2</v>
      </c>
      <c r="Z232">
        <v>265.89999999999998</v>
      </c>
      <c r="AA232">
        <v>265.5</v>
      </c>
      <c r="AB232">
        <v>265.10000000000002</v>
      </c>
      <c r="AC232">
        <v>264.7</v>
      </c>
      <c r="AD232">
        <v>264.2</v>
      </c>
      <c r="AE232">
        <v>263.7</v>
      </c>
      <c r="AF232">
        <v>263.3</v>
      </c>
      <c r="AG232">
        <v>262.8</v>
      </c>
      <c r="AH232">
        <v>262.3</v>
      </c>
      <c r="AI232">
        <v>261.7</v>
      </c>
      <c r="AJ232">
        <v>261.10000000000002</v>
      </c>
      <c r="AK232">
        <v>260.39999999999998</v>
      </c>
      <c r="AL232">
        <v>259.60000000000002</v>
      </c>
      <c r="AM232">
        <v>258.89999999999998</v>
      </c>
      <c r="AN232">
        <v>258.10000000000002</v>
      </c>
      <c r="AO232">
        <v>257.3</v>
      </c>
      <c r="AP232">
        <v>256.5</v>
      </c>
      <c r="AQ232">
        <v>255.7</v>
      </c>
      <c r="AR232">
        <v>254.8</v>
      </c>
      <c r="AS232">
        <v>254</v>
      </c>
      <c r="AT232">
        <v>253.1</v>
      </c>
    </row>
    <row r="233" spans="2:46" x14ac:dyDescent="0.35">
      <c r="B233" t="s">
        <v>298</v>
      </c>
      <c r="C233">
        <v>1176.2</v>
      </c>
      <c r="D233">
        <v>1172</v>
      </c>
      <c r="E233">
        <v>1167.0999999999999</v>
      </c>
      <c r="F233">
        <v>1161.9000000000001</v>
      </c>
      <c r="G233">
        <v>1155.8</v>
      </c>
      <c r="H233">
        <v>1149.3</v>
      </c>
      <c r="I233">
        <v>1142</v>
      </c>
      <c r="J233">
        <v>1134.4000000000001</v>
      </c>
      <c r="K233">
        <v>1125.8</v>
      </c>
      <c r="L233">
        <v>1116.3</v>
      </c>
      <c r="M233">
        <v>1105.9000000000001</v>
      </c>
      <c r="N233">
        <v>1114.5999999999999</v>
      </c>
      <c r="O233">
        <v>1123.9000000000001</v>
      </c>
      <c r="P233">
        <v>1133.5</v>
      </c>
      <c r="Q233">
        <v>1143.3</v>
      </c>
      <c r="R233">
        <v>1153.4000000000001</v>
      </c>
      <c r="S233">
        <v>1163.8</v>
      </c>
      <c r="T233">
        <v>1174.3</v>
      </c>
      <c r="U233">
        <v>1185.8</v>
      </c>
      <c r="V233">
        <v>1197</v>
      </c>
      <c r="W233">
        <v>1208.7</v>
      </c>
      <c r="X233">
        <v>1220.4000000000001</v>
      </c>
      <c r="Y233">
        <v>1232.4000000000001</v>
      </c>
      <c r="Z233">
        <v>1244.5</v>
      </c>
      <c r="AA233">
        <v>1256.9000000000001</v>
      </c>
      <c r="AB233">
        <v>1269.4000000000001</v>
      </c>
      <c r="AC233">
        <v>1282.0999999999999</v>
      </c>
      <c r="AD233">
        <v>1294.9000000000001</v>
      </c>
      <c r="AE233">
        <v>1308.2</v>
      </c>
      <c r="AF233">
        <v>1321.5</v>
      </c>
      <c r="AG233">
        <v>1335.1</v>
      </c>
      <c r="AH233">
        <v>1348.7</v>
      </c>
      <c r="AI233">
        <v>1362.6</v>
      </c>
      <c r="AJ233">
        <v>1376.6</v>
      </c>
      <c r="AK233">
        <v>1390.8</v>
      </c>
      <c r="AL233">
        <v>1405.1</v>
      </c>
      <c r="AM233">
        <v>1419.6</v>
      </c>
      <c r="AN233">
        <v>1434.2</v>
      </c>
      <c r="AO233">
        <v>1449</v>
      </c>
      <c r="AP233">
        <v>1463.9</v>
      </c>
      <c r="AQ233">
        <v>1479.1</v>
      </c>
      <c r="AR233">
        <v>1494.4</v>
      </c>
      <c r="AS233">
        <v>1509.9</v>
      </c>
      <c r="AT233">
        <v>1525.5</v>
      </c>
    </row>
    <row r="234" spans="2:46" x14ac:dyDescent="0.35">
      <c r="B234" t="s">
        <v>303</v>
      </c>
      <c r="C234">
        <v>209.4</v>
      </c>
      <c r="D234">
        <v>211.2</v>
      </c>
      <c r="E234">
        <v>212.5</v>
      </c>
      <c r="F234">
        <v>213.3</v>
      </c>
      <c r="G234">
        <v>213.6</v>
      </c>
      <c r="H234">
        <v>213.5</v>
      </c>
      <c r="I234">
        <v>213.1</v>
      </c>
      <c r="J234">
        <v>212.5</v>
      </c>
      <c r="K234">
        <v>211.6</v>
      </c>
      <c r="L234">
        <v>210.5</v>
      </c>
      <c r="M234">
        <v>209.1</v>
      </c>
      <c r="N234">
        <v>206.7</v>
      </c>
      <c r="O234">
        <v>204.8</v>
      </c>
      <c r="P234">
        <v>203.3</v>
      </c>
      <c r="Q234">
        <v>201.9</v>
      </c>
      <c r="R234">
        <v>200.8</v>
      </c>
      <c r="S234">
        <v>199.9</v>
      </c>
      <c r="T234">
        <v>199</v>
      </c>
      <c r="U234">
        <v>198.3</v>
      </c>
      <c r="V234">
        <v>197.8</v>
      </c>
      <c r="W234">
        <v>197.2</v>
      </c>
      <c r="X234">
        <v>196.6</v>
      </c>
      <c r="Y234">
        <v>196.1</v>
      </c>
      <c r="Z234">
        <v>195.6</v>
      </c>
      <c r="AA234">
        <v>195</v>
      </c>
      <c r="AB234">
        <v>194.5</v>
      </c>
      <c r="AC234">
        <v>193.9</v>
      </c>
      <c r="AD234">
        <v>193.4</v>
      </c>
      <c r="AE234">
        <v>192.8</v>
      </c>
      <c r="AF234">
        <v>192.3</v>
      </c>
      <c r="AG234">
        <v>191.7</v>
      </c>
      <c r="AH234">
        <v>191.2</v>
      </c>
      <c r="AI234">
        <v>190.6</v>
      </c>
      <c r="AJ234">
        <v>190</v>
      </c>
      <c r="AK234">
        <v>189.3</v>
      </c>
      <c r="AL234">
        <v>188.7</v>
      </c>
      <c r="AM234">
        <v>188.1</v>
      </c>
      <c r="AN234">
        <v>187.4</v>
      </c>
      <c r="AO234">
        <v>186.7</v>
      </c>
      <c r="AP234">
        <v>186</v>
      </c>
      <c r="AQ234">
        <v>185.3</v>
      </c>
      <c r="AR234">
        <v>184.6</v>
      </c>
      <c r="AS234">
        <v>183.9</v>
      </c>
      <c r="AT234">
        <v>183.2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P31" sqref="P31"/>
    </sheetView>
  </sheetViews>
  <sheetFormatPr defaultRowHeight="15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QLFS 2008-2014</vt:lpstr>
      <vt:lpstr>Labour force calcs</vt:lpstr>
      <vt:lpstr>Raw Data</vt:lpstr>
      <vt:lpstr>Figures</vt:lpstr>
    </vt:vector>
  </TitlesOfParts>
  <Company>ERC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Caetano</dc:creator>
  <cp:lastModifiedBy>bruno merven</cp:lastModifiedBy>
  <dcterms:created xsi:type="dcterms:W3CDTF">2015-03-04T08:27:57Z</dcterms:created>
  <dcterms:modified xsi:type="dcterms:W3CDTF">2015-10-30T09:15:24Z</dcterms:modified>
</cp:coreProperties>
</file>