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nan\Desktop\"/>
    </mc:Choice>
  </mc:AlternateContent>
  <xr:revisionPtr revIDLastSave="0" documentId="13_ncr:1_{D54C5564-D9F1-4D95-ABC4-2C16F209CBED}" xr6:coauthVersionLast="45" xr6:coauthVersionMax="45" xr10:uidLastSave="{00000000-0000-0000-0000-000000000000}"/>
  <bookViews>
    <workbookView xWindow="-108" yWindow="-108" windowWidth="23256" windowHeight="12576" activeTab="2" xr2:uid="{B871358E-3962-418C-86B3-49F53FBC9E61}"/>
  </bookViews>
  <sheets>
    <sheet name="2 L Lactate-fed" sheetId="2" r:id="rId1"/>
    <sheet name="8 L lactate-fed" sheetId="3" r:id="rId2"/>
    <sheet name="2 L Acetate-fed" sheetId="1" r:id="rId3"/>
  </sheets>
  <definedNames>
    <definedName name="_Hlk38707592" localSheetId="0">'2 L Lactate-fed'!$B$1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07" i="3" l="1"/>
  <c r="AC67" i="3"/>
  <c r="AC44" i="3"/>
  <c r="AE44" i="3" s="1"/>
  <c r="AC39" i="3"/>
  <c r="R15" i="2"/>
  <c r="AD15" i="2" s="1"/>
  <c r="Q32" i="3"/>
  <c r="AC32" i="3" s="1"/>
  <c r="Q33" i="3"/>
  <c r="AC33" i="3" s="1"/>
  <c r="Q34" i="3"/>
  <c r="AC34" i="3" s="1"/>
  <c r="Q35" i="3"/>
  <c r="AC35" i="3" s="1"/>
  <c r="Q36" i="3"/>
  <c r="AC36" i="3" s="1"/>
  <c r="Q37" i="3"/>
  <c r="AC37" i="3" s="1"/>
  <c r="Q38" i="3"/>
  <c r="AC38" i="3" s="1"/>
  <c r="Q39" i="3"/>
  <c r="Q40" i="3"/>
  <c r="AC40" i="3" s="1"/>
  <c r="Q41" i="3"/>
  <c r="AC41" i="3" s="1"/>
  <c r="Q42" i="3"/>
  <c r="AC42" i="3" s="1"/>
  <c r="Q43" i="3"/>
  <c r="AC43" i="3" s="1"/>
  <c r="Q44" i="3"/>
  <c r="Q45" i="3"/>
  <c r="AC45" i="3" s="1"/>
  <c r="Q46" i="3"/>
  <c r="AC46" i="3" s="1"/>
  <c r="Q47" i="3"/>
  <c r="AC47" i="3" s="1"/>
  <c r="Q48" i="3"/>
  <c r="AC48" i="3" s="1"/>
  <c r="Q49" i="3"/>
  <c r="AC49" i="3" s="1"/>
  <c r="Q50" i="3"/>
  <c r="AC50" i="3" s="1"/>
  <c r="Q51" i="3"/>
  <c r="AC51" i="3" s="1"/>
  <c r="Q52" i="3"/>
  <c r="AC52" i="3" s="1"/>
  <c r="Q53" i="3"/>
  <c r="AC53" i="3" s="1"/>
  <c r="Q54" i="3"/>
  <c r="AC54" i="3" s="1"/>
  <c r="Q55" i="3"/>
  <c r="AC55" i="3" s="1"/>
  <c r="Q56" i="3"/>
  <c r="AC56" i="3" s="1"/>
  <c r="Q57" i="3"/>
  <c r="AC57" i="3" s="1"/>
  <c r="Q58" i="3"/>
  <c r="AC58" i="3" s="1"/>
  <c r="Q59" i="3"/>
  <c r="AC59" i="3" s="1"/>
  <c r="Q60" i="3"/>
  <c r="AC60" i="3" s="1"/>
  <c r="Q61" i="3"/>
  <c r="AC61" i="3" s="1"/>
  <c r="Q62" i="3"/>
  <c r="AC62" i="3" s="1"/>
  <c r="AE62" i="3" s="1"/>
  <c r="Q63" i="3"/>
  <c r="AC63" i="3" s="1"/>
  <c r="AE63" i="3" s="1"/>
  <c r="Q64" i="3"/>
  <c r="AC64" i="3" s="1"/>
  <c r="Q65" i="3"/>
  <c r="AC65" i="3" s="1"/>
  <c r="Q66" i="3"/>
  <c r="AC66" i="3" s="1"/>
  <c r="Q67" i="3"/>
  <c r="Q68" i="3"/>
  <c r="AC68" i="3" s="1"/>
  <c r="Q69" i="3"/>
  <c r="AC69" i="3" s="1"/>
  <c r="Q70" i="3"/>
  <c r="AC70" i="3" s="1"/>
  <c r="Q71" i="3"/>
  <c r="AC71" i="3" s="1"/>
  <c r="Q72" i="3"/>
  <c r="AC72" i="3" s="1"/>
  <c r="Q73" i="3"/>
  <c r="AC73" i="3" s="1"/>
  <c r="Q74" i="3"/>
  <c r="AC74" i="3" s="1"/>
  <c r="Q75" i="3"/>
  <c r="AC75" i="3" s="1"/>
  <c r="Q76" i="3"/>
  <c r="AC76" i="3" s="1"/>
  <c r="Q77" i="3"/>
  <c r="AC77" i="3" s="1"/>
  <c r="Q78" i="3"/>
  <c r="AC78" i="3" s="1"/>
  <c r="AE78" i="3" s="1"/>
  <c r="Q79" i="3"/>
  <c r="AC79" i="3" s="1"/>
  <c r="Q80" i="3"/>
  <c r="AC80" i="3" s="1"/>
  <c r="Q81" i="3"/>
  <c r="AC81" i="3" s="1"/>
  <c r="Q82" i="3"/>
  <c r="AC82" i="3" s="1"/>
  <c r="Q83" i="3"/>
  <c r="AC83" i="3" s="1"/>
  <c r="AE83" i="3" s="1"/>
  <c r="Q84" i="3"/>
  <c r="AC84" i="3" s="1"/>
  <c r="Q85" i="3"/>
  <c r="AC85" i="3" s="1"/>
  <c r="Q86" i="3"/>
  <c r="AC86" i="3" s="1"/>
  <c r="Q87" i="3"/>
  <c r="AC87" i="3" s="1"/>
  <c r="AE87" i="3" s="1"/>
  <c r="Q88" i="3"/>
  <c r="AC88" i="3" s="1"/>
  <c r="Q89" i="3"/>
  <c r="AC89" i="3" s="1"/>
  <c r="Q90" i="3"/>
  <c r="AC90" i="3" s="1"/>
  <c r="Q91" i="3"/>
  <c r="AC91" i="3" s="1"/>
  <c r="Q92" i="3"/>
  <c r="AC92" i="3" s="1"/>
  <c r="Q93" i="3"/>
  <c r="AC93" i="3" s="1"/>
  <c r="Q94" i="3"/>
  <c r="AC94" i="3" s="1"/>
  <c r="Q95" i="3"/>
  <c r="AC95" i="3" s="1"/>
  <c r="AE95" i="3" s="1"/>
  <c r="Q96" i="3"/>
  <c r="AC96" i="3" s="1"/>
  <c r="Q97" i="3"/>
  <c r="AC97" i="3" s="1"/>
  <c r="Q98" i="3"/>
  <c r="AC98" i="3" s="1"/>
  <c r="Q99" i="3"/>
  <c r="AC99" i="3" s="1"/>
  <c r="Q100" i="3"/>
  <c r="AC100" i="3" s="1"/>
  <c r="Q101" i="3"/>
  <c r="AC101" i="3" s="1"/>
  <c r="Q102" i="3"/>
  <c r="AC102" i="3" s="1"/>
  <c r="Q103" i="3"/>
  <c r="AC103" i="3" s="1"/>
  <c r="Q104" i="3"/>
  <c r="AC104" i="3" s="1"/>
  <c r="Q105" i="3"/>
  <c r="AC105" i="3" s="1"/>
  <c r="Q106" i="3"/>
  <c r="AC106" i="3" s="1"/>
  <c r="Q107" i="3"/>
  <c r="Q108" i="3"/>
  <c r="AC108" i="3" s="1"/>
  <c r="Q109" i="3"/>
  <c r="AC109" i="3" s="1"/>
  <c r="Q110" i="3"/>
  <c r="AC110" i="3" s="1"/>
  <c r="Q111" i="3"/>
  <c r="AC111" i="3" s="1"/>
  <c r="Q112" i="3"/>
  <c r="AC112" i="3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6" i="3"/>
  <c r="O67" i="3"/>
  <c r="O68" i="3"/>
  <c r="O69" i="3"/>
  <c r="O70" i="3"/>
  <c r="O71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5" i="3"/>
  <c r="R16" i="2"/>
  <c r="AD16" i="2" s="1"/>
  <c r="R17" i="2"/>
  <c r="AD17" i="2" s="1"/>
  <c r="R18" i="2"/>
  <c r="AD18" i="2" s="1"/>
  <c r="R19" i="2"/>
  <c r="AD19" i="2" s="1"/>
  <c r="R20" i="2"/>
  <c r="AD20" i="2" s="1"/>
  <c r="R21" i="2"/>
  <c r="AD21" i="2" s="1"/>
  <c r="R22" i="2"/>
  <c r="AD22" i="2" s="1"/>
  <c r="R23" i="2"/>
  <c r="AD23" i="2" s="1"/>
  <c r="R24" i="2"/>
  <c r="AD24" i="2" s="1"/>
  <c r="R25" i="2"/>
  <c r="AD25" i="2" s="1"/>
  <c r="R26" i="2"/>
  <c r="AD26" i="2" s="1"/>
  <c r="R27" i="2"/>
  <c r="AD27" i="2" s="1"/>
  <c r="R28" i="2"/>
  <c r="AD28" i="2" s="1"/>
  <c r="R29" i="2"/>
  <c r="AD29" i="2" s="1"/>
  <c r="R30" i="2"/>
  <c r="AD30" i="2" s="1"/>
  <c r="R31" i="2"/>
  <c r="AD31" i="2" s="1"/>
  <c r="R32" i="2"/>
  <c r="AD32" i="2" s="1"/>
  <c r="R33" i="2"/>
  <c r="AD33" i="2" s="1"/>
  <c r="R34" i="2"/>
  <c r="AD34" i="2" s="1"/>
  <c r="R35" i="2"/>
  <c r="AD35" i="2" s="1"/>
  <c r="R36" i="2"/>
  <c r="AD36" i="2" s="1"/>
  <c r="R37" i="2"/>
  <c r="AD37" i="2" s="1"/>
  <c r="R38" i="2"/>
  <c r="AD38" i="2" s="1"/>
  <c r="R39" i="2"/>
  <c r="AD39" i="2" s="1"/>
  <c r="R40" i="2"/>
  <c r="AD40" i="2" s="1"/>
  <c r="R41" i="2"/>
  <c r="AD41" i="2" s="1"/>
  <c r="R42" i="2"/>
  <c r="AD42" i="2" s="1"/>
  <c r="R43" i="2"/>
  <c r="AD43" i="2" s="1"/>
  <c r="R44" i="2"/>
  <c r="AD44" i="2" s="1"/>
  <c r="R45" i="2"/>
  <c r="AD45" i="2" s="1"/>
  <c r="R46" i="2"/>
  <c r="AD46" i="2" s="1"/>
  <c r="R47" i="2"/>
  <c r="AD47" i="2" s="1"/>
  <c r="R48" i="2"/>
  <c r="AD48" i="2" s="1"/>
  <c r="R49" i="2"/>
  <c r="AD49" i="2" s="1"/>
  <c r="R50" i="2"/>
  <c r="AD50" i="2" s="1"/>
  <c r="R51" i="2"/>
  <c r="AD51" i="2" s="1"/>
  <c r="R52" i="2"/>
  <c r="AD52" i="2" s="1"/>
  <c r="R53" i="2"/>
  <c r="AD53" i="2" s="1"/>
  <c r="R54" i="2"/>
  <c r="AD54" i="2" s="1"/>
  <c r="R55" i="2"/>
  <c r="AD55" i="2" s="1"/>
  <c r="R56" i="2"/>
  <c r="AD56" i="2" s="1"/>
  <c r="R57" i="2"/>
  <c r="AD57" i="2" s="1"/>
  <c r="R58" i="2"/>
  <c r="AD58" i="2" s="1"/>
  <c r="R59" i="2"/>
  <c r="AD59" i="2" s="1"/>
  <c r="R60" i="2"/>
  <c r="AD60" i="2" s="1"/>
  <c r="R61" i="2"/>
  <c r="AD61" i="2" s="1"/>
  <c r="R62" i="2"/>
  <c r="AD62" i="2" s="1"/>
  <c r="R63" i="2"/>
  <c r="AD63" i="2" s="1"/>
  <c r="R64" i="2"/>
  <c r="AD64" i="2" s="1"/>
  <c r="R65" i="2"/>
  <c r="AD65" i="2" s="1"/>
  <c r="R66" i="2"/>
  <c r="AD66" i="2" s="1"/>
  <c r="R67" i="2"/>
  <c r="AD67" i="2" s="1"/>
  <c r="R68" i="2"/>
  <c r="AD68" i="2" s="1"/>
  <c r="R69" i="2"/>
  <c r="AD69" i="2" s="1"/>
  <c r="R70" i="2"/>
  <c r="AD70" i="2" s="1"/>
  <c r="R71" i="2"/>
  <c r="AD71" i="2" s="1"/>
  <c r="R72" i="2"/>
  <c r="AD72" i="2" s="1"/>
  <c r="R73" i="2"/>
  <c r="AD73" i="2" s="1"/>
  <c r="R74" i="2"/>
  <c r="AD74" i="2" s="1"/>
  <c r="R75" i="2"/>
  <c r="AD75" i="2" s="1"/>
  <c r="R76" i="2"/>
  <c r="AD76" i="2" s="1"/>
  <c r="R77" i="2"/>
  <c r="AD77" i="2" s="1"/>
  <c r="R78" i="2"/>
  <c r="AD78" i="2" s="1"/>
  <c r="R79" i="2"/>
  <c r="AD79" i="2" s="1"/>
  <c r="R80" i="2"/>
  <c r="AD80" i="2" s="1"/>
  <c r="R81" i="2"/>
  <c r="AD81" i="2" s="1"/>
  <c r="R82" i="2"/>
  <c r="AD82" i="2" s="1"/>
  <c r="R83" i="2"/>
  <c r="AD83" i="2" s="1"/>
  <c r="R84" i="2"/>
  <c r="AD84" i="2" s="1"/>
  <c r="R85" i="2"/>
  <c r="AD85" i="2" s="1"/>
  <c r="R86" i="2"/>
  <c r="AD86" i="2" s="1"/>
  <c r="R87" i="2"/>
  <c r="AD87" i="2" s="1"/>
  <c r="R88" i="2"/>
  <c r="AD88" i="2" s="1"/>
  <c r="R89" i="2"/>
  <c r="AD89" i="2" s="1"/>
  <c r="R90" i="2"/>
  <c r="AD90" i="2" s="1"/>
  <c r="R91" i="2"/>
  <c r="AD91" i="2" s="1"/>
  <c r="R92" i="2"/>
  <c r="AD92" i="2" s="1"/>
  <c r="R93" i="2"/>
  <c r="AD93" i="2" s="1"/>
  <c r="R94" i="2"/>
  <c r="AD94" i="2" s="1"/>
  <c r="R95" i="2"/>
  <c r="AD95" i="2" s="1"/>
  <c r="R96" i="2"/>
  <c r="AD96" i="2" s="1"/>
  <c r="R97" i="2"/>
  <c r="AD97" i="2" s="1"/>
  <c r="R98" i="2"/>
  <c r="AD98" i="2" s="1"/>
  <c r="R99" i="2"/>
  <c r="AD99" i="2" s="1"/>
  <c r="R100" i="2"/>
  <c r="AD100" i="2" s="1"/>
  <c r="R101" i="2"/>
  <c r="AD101" i="2" s="1"/>
  <c r="R102" i="2"/>
  <c r="AD102" i="2" s="1"/>
  <c r="R103" i="2"/>
  <c r="AD103" i="2" s="1"/>
  <c r="R104" i="2"/>
  <c r="AD104" i="2" s="1"/>
  <c r="R105" i="2"/>
  <c r="AD105" i="2" s="1"/>
  <c r="R106" i="2"/>
  <c r="AD106" i="2" s="1"/>
  <c r="R107" i="2"/>
  <c r="AD107" i="2" s="1"/>
  <c r="R108" i="2"/>
  <c r="AD108" i="2" s="1"/>
  <c r="R109" i="2"/>
  <c r="AD109" i="2" s="1"/>
  <c r="R110" i="2"/>
  <c r="AD110" i="2" s="1"/>
  <c r="R111" i="2"/>
  <c r="AD111" i="2" s="1"/>
  <c r="R112" i="2"/>
  <c r="AD112" i="2" s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5" i="2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" i="1"/>
  <c r="AF103" i="2" l="1"/>
  <c r="AF95" i="2"/>
  <c r="AE87" i="2"/>
  <c r="AE63" i="2"/>
  <c r="AE39" i="2"/>
  <c r="AE31" i="2"/>
  <c r="AE97" i="3"/>
  <c r="AE73" i="3"/>
  <c r="AD65" i="3"/>
  <c r="AE104" i="3"/>
  <c r="AE56" i="3"/>
  <c r="AE84" i="3"/>
  <c r="AE60" i="3"/>
  <c r="AD75" i="3"/>
  <c r="AE43" i="3"/>
  <c r="AD86" i="3"/>
  <c r="AE86" i="3"/>
  <c r="AE93" i="3"/>
  <c r="AD93" i="3"/>
  <c r="AE85" i="3"/>
  <c r="AD85" i="3"/>
  <c r="AE77" i="3"/>
  <c r="AD77" i="3"/>
  <c r="AD76" i="3"/>
  <c r="AE76" i="3"/>
  <c r="AE61" i="3"/>
  <c r="AD61" i="3"/>
  <c r="AD99" i="3"/>
  <c r="AE99" i="3"/>
  <c r="AE59" i="3"/>
  <c r="AD59" i="3"/>
  <c r="AD103" i="3"/>
  <c r="AE103" i="3"/>
  <c r="AD102" i="3"/>
  <c r="AE102" i="3"/>
  <c r="AE106" i="3"/>
  <c r="AD106" i="3"/>
  <c r="AD98" i="3"/>
  <c r="AE98" i="3"/>
  <c r="AD82" i="3"/>
  <c r="AE82" i="3"/>
  <c r="AD74" i="3"/>
  <c r="AE74" i="3"/>
  <c r="AE42" i="3"/>
  <c r="AD42" i="3"/>
  <c r="AE94" i="3"/>
  <c r="AD94" i="3"/>
  <c r="AE105" i="3"/>
  <c r="AD105" i="3"/>
  <c r="AD41" i="3"/>
  <c r="AE41" i="3"/>
  <c r="AE112" i="3"/>
  <c r="AD112" i="3"/>
  <c r="AE96" i="3"/>
  <c r="AD96" i="3"/>
  <c r="AE88" i="3"/>
  <c r="AD88" i="3"/>
  <c r="AE80" i="3"/>
  <c r="AD80" i="3"/>
  <c r="AE64" i="3"/>
  <c r="AD64" i="3"/>
  <c r="AD44" i="3"/>
  <c r="AD62" i="3"/>
  <c r="AD83" i="3"/>
  <c r="AD43" i="3"/>
  <c r="AD97" i="3"/>
  <c r="AD56" i="3"/>
  <c r="AD60" i="3"/>
  <c r="AE65" i="3"/>
  <c r="AE75" i="3"/>
  <c r="AD78" i="3"/>
  <c r="AD84" i="3"/>
  <c r="AD104" i="3"/>
  <c r="AD63" i="3"/>
  <c r="AD73" i="3"/>
  <c r="AD87" i="3"/>
  <c r="AD95" i="3"/>
  <c r="AE27" i="2"/>
  <c r="AF27" i="2"/>
  <c r="AE76" i="2"/>
  <c r="AF76" i="2"/>
  <c r="AE99" i="2"/>
  <c r="AF99" i="2"/>
  <c r="AE75" i="2"/>
  <c r="AF75" i="2"/>
  <c r="AF19" i="2"/>
  <c r="AE19" i="2"/>
  <c r="AF106" i="2"/>
  <c r="AE106" i="2"/>
  <c r="AE98" i="2"/>
  <c r="AF98" i="2"/>
  <c r="AF82" i="2"/>
  <c r="AE82" i="2"/>
  <c r="AF74" i="2"/>
  <c r="AE74" i="2"/>
  <c r="AF42" i="2"/>
  <c r="AE42" i="2"/>
  <c r="AF18" i="2"/>
  <c r="AE18" i="2"/>
  <c r="AF60" i="2"/>
  <c r="AE60" i="2"/>
  <c r="AF105" i="2"/>
  <c r="AE105" i="2"/>
  <c r="AF81" i="2"/>
  <c r="AE81" i="2"/>
  <c r="AF73" i="2"/>
  <c r="AE73" i="2"/>
  <c r="AE65" i="2"/>
  <c r="AF65" i="2"/>
  <c r="AF41" i="2"/>
  <c r="AE41" i="2"/>
  <c r="AE17" i="2"/>
  <c r="AF17" i="2"/>
  <c r="AF83" i="2"/>
  <c r="AE83" i="2"/>
  <c r="AE97" i="2"/>
  <c r="AF97" i="2"/>
  <c r="AF104" i="2"/>
  <c r="AE104" i="2"/>
  <c r="AE96" i="2"/>
  <c r="AF96" i="2"/>
  <c r="AE80" i="2"/>
  <c r="AF80" i="2"/>
  <c r="AE64" i="2"/>
  <c r="AF64" i="2"/>
  <c r="AE56" i="2"/>
  <c r="AF56" i="2"/>
  <c r="AF40" i="2"/>
  <c r="AE40" i="2"/>
  <c r="AE32" i="2"/>
  <c r="AF32" i="2"/>
  <c r="AE16" i="2"/>
  <c r="AF16" i="2"/>
  <c r="AE20" i="2"/>
  <c r="AF20" i="2"/>
  <c r="AE43" i="2"/>
  <c r="AF43" i="2"/>
  <c r="AF112" i="2"/>
  <c r="AE112" i="2"/>
  <c r="AF88" i="2"/>
  <c r="AE88" i="2"/>
  <c r="AF28" i="2"/>
  <c r="AE28" i="2"/>
  <c r="AF59" i="2"/>
  <c r="AE59" i="2"/>
  <c r="AE102" i="2"/>
  <c r="AF102" i="2"/>
  <c r="AE94" i="2"/>
  <c r="AF94" i="2"/>
  <c r="AE86" i="2"/>
  <c r="AF86" i="2"/>
  <c r="AE78" i="2"/>
  <c r="AF78" i="2"/>
  <c r="AE62" i="2"/>
  <c r="AF62" i="2"/>
  <c r="AE38" i="2"/>
  <c r="AF38" i="2"/>
  <c r="AE30" i="2"/>
  <c r="AF30" i="2"/>
  <c r="AF84" i="2"/>
  <c r="AE84" i="2"/>
  <c r="AE44" i="2"/>
  <c r="AF44" i="2"/>
  <c r="AE15" i="2"/>
  <c r="AF15" i="2"/>
  <c r="AE93" i="2"/>
  <c r="AF93" i="2"/>
  <c r="AE85" i="2"/>
  <c r="AF85" i="2"/>
  <c r="AE77" i="2"/>
  <c r="AF77" i="2"/>
  <c r="AE61" i="2"/>
  <c r="AF61" i="2"/>
  <c r="AE29" i="2"/>
  <c r="AF29" i="2"/>
  <c r="AF31" i="2"/>
  <c r="AF87" i="2"/>
  <c r="AF63" i="2"/>
  <c r="AF39" i="2"/>
  <c r="AE103" i="2"/>
  <c r="AE95" i="2"/>
</calcChain>
</file>

<file path=xl/sharedStrings.xml><?xml version="1.0" encoding="utf-8"?>
<sst xmlns="http://schemas.openxmlformats.org/spreadsheetml/2006/main" count="188" uniqueCount="54">
  <si>
    <t>Reactor samples</t>
  </si>
  <si>
    <t>Effluent</t>
  </si>
  <si>
    <t>pH</t>
  </si>
  <si>
    <t>Redox (mv)</t>
  </si>
  <si>
    <t>Elapsed time (days)</t>
  </si>
  <si>
    <t>Sulphide (mmol/L)</t>
  </si>
  <si>
    <t>Sulphate (mmol/L)</t>
  </si>
  <si>
    <t>Average</t>
  </si>
  <si>
    <t>Total operation</t>
  </si>
  <si>
    <t xml:space="preserve"> pH</t>
  </si>
  <si>
    <t>This Study</t>
  </si>
  <si>
    <t>Elapsed Time (days)</t>
  </si>
  <si>
    <t>Acetate (mmol/L)</t>
  </si>
  <si>
    <t>Propionate (mmol/L)</t>
  </si>
  <si>
    <t>Lactate (mmol/L)</t>
  </si>
  <si>
    <t>Volatile fatty acid</t>
  </si>
  <si>
    <t>Average concentration</t>
  </si>
  <si>
    <t>Dillution rate 1/h)</t>
  </si>
  <si>
    <t>Lactate utilisation rate (mmol/L.h)</t>
  </si>
  <si>
    <t>Acetate production rate (mmol/l.h)</t>
  </si>
  <si>
    <t>Propionate production rate (mmol/L.h)</t>
  </si>
  <si>
    <t>Sulphate reduction rate (mmol/L.h)</t>
  </si>
  <si>
    <t>Volumetric rates</t>
  </si>
  <si>
    <t>Hydraulic residence time (days)</t>
  </si>
  <si>
    <t>Sulphate reduction kinetic data</t>
  </si>
  <si>
    <t>Theoretical sulphide produced (mmol/L)</t>
  </si>
  <si>
    <t>Sulphide removal (%)</t>
  </si>
  <si>
    <t>Volumetric sulphide oxidation rate (mmol/L.h)</t>
  </si>
  <si>
    <t>Sulphide oxidation kinetics</t>
  </si>
  <si>
    <t>Sulphate conversion (%)</t>
  </si>
  <si>
    <t>Sulphate reduction kinetics</t>
  </si>
  <si>
    <t>Dillution rate (1/h)</t>
  </si>
  <si>
    <t>8 L Lactate-fed reactor performance data</t>
  </si>
  <si>
    <t>2 L Lactate-fed reactor performance data</t>
  </si>
  <si>
    <t>2 L Acetate-fed reactor performance data</t>
  </si>
  <si>
    <t>Front middle</t>
  </si>
  <si>
    <t>Front bottom</t>
  </si>
  <si>
    <t>Back middle</t>
  </si>
  <si>
    <t>Back bottom</t>
  </si>
  <si>
    <t>Reactor operating conditions</t>
  </si>
  <si>
    <t>Reactor volume (L)</t>
  </si>
  <si>
    <r>
      <t>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Calibri"/>
        <family val="2"/>
        <scheme val="minor"/>
      </rPr>
      <t>C)</t>
    </r>
  </si>
  <si>
    <t xml:space="preserve">Title: </t>
  </si>
  <si>
    <t xml:space="preserve">Authors: </t>
  </si>
  <si>
    <t>TS Marais, RJ Huddy, STL Harrison, RP van Hille</t>
  </si>
  <si>
    <t>Effect of reactor geometry and electron donor on performance of the hybrid linear flow channel reactor</t>
  </si>
  <si>
    <t>Notes</t>
  </si>
  <si>
    <t>Biofilm collapse</t>
  </si>
  <si>
    <t>Biofilm harvest</t>
  </si>
  <si>
    <t>Biofilm harvest and HRT changed</t>
  </si>
  <si>
    <t xml:space="preserve">Biofilm collapse </t>
  </si>
  <si>
    <t>Premature biofilm collape</t>
  </si>
  <si>
    <t>Link:</t>
  </si>
  <si>
    <t>https://doi.org/10.1016/j.hydromet.2020.105462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</si>
</sst>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1D1D1B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Border="1" applyAlignment="1"/>
    <xf numFmtId="1" fontId="0" fillId="0" borderId="5" xfId="0" applyNumberFormat="1" applyBorder="1"/>
    <xf numFmtId="1" fontId="0" fillId="0" borderId="0" xfId="0" applyNumberFormat="1" applyBorder="1"/>
    <xf numFmtId="1" fontId="0" fillId="0" borderId="7" xfId="0" applyNumberFormat="1" applyBorder="1"/>
    <xf numFmtId="1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65" fontId="0" fillId="0" borderId="0" xfId="0" applyNumberFormat="1" applyBorder="1"/>
    <xf numFmtId="165" fontId="0" fillId="0" borderId="1" xfId="0" applyNumberFormat="1" applyBorder="1"/>
    <xf numFmtId="164" fontId="0" fillId="0" borderId="6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165" fontId="0" fillId="3" borderId="0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165" fontId="0" fillId="3" borderId="6" xfId="0" applyNumberFormat="1" applyFill="1" applyBorder="1"/>
    <xf numFmtId="165" fontId="0" fillId="0" borderId="6" xfId="0" applyNumberFormat="1" applyBorder="1"/>
    <xf numFmtId="165" fontId="0" fillId="0" borderId="8" xfId="0" applyNumberFormat="1" applyBorder="1"/>
    <xf numFmtId="1" fontId="0" fillId="0" borderId="8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0" fillId="0" borderId="5" xfId="0" applyNumberFormat="1" applyBorder="1"/>
    <xf numFmtId="165" fontId="0" fillId="0" borderId="7" xfId="0" applyNumberFormat="1" applyBorder="1"/>
    <xf numFmtId="165" fontId="3" fillId="5" borderId="0" xfId="0" applyNumberFormat="1" applyFont="1" applyFill="1" applyBorder="1"/>
    <xf numFmtId="165" fontId="0" fillId="5" borderId="0" xfId="0" applyNumberFormat="1" applyFill="1" applyBorder="1"/>
    <xf numFmtId="0" fontId="0" fillId="0" borderId="0" xfId="0" applyFill="1" applyBorder="1"/>
    <xf numFmtId="165" fontId="3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1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0" fontId="0" fillId="0" borderId="3" xfId="0" applyBorder="1"/>
    <xf numFmtId="1" fontId="0" fillId="0" borderId="7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vertical="center"/>
    </xf>
    <xf numFmtId="165" fontId="0" fillId="0" borderId="8" xfId="0" applyNumberFormat="1" applyFont="1" applyBorder="1" applyAlignment="1">
      <alignment vertical="center"/>
    </xf>
    <xf numFmtId="1" fontId="0" fillId="0" borderId="9" xfId="0" applyNumberFormat="1" applyBorder="1"/>
    <xf numFmtId="1" fontId="0" fillId="0" borderId="10" xfId="0" applyNumberFormat="1" applyBorder="1"/>
    <xf numFmtId="165" fontId="0" fillId="0" borderId="10" xfId="0" applyNumberFormat="1" applyBorder="1"/>
    <xf numFmtId="0" fontId="0" fillId="0" borderId="10" xfId="0" applyBorder="1"/>
    <xf numFmtId="165" fontId="0" fillId="0" borderId="9" xfId="0" applyNumberFormat="1" applyBorder="1"/>
    <xf numFmtId="165" fontId="0" fillId="0" borderId="11" xfId="0" applyNumberFormat="1" applyBorder="1"/>
    <xf numFmtId="1" fontId="0" fillId="0" borderId="9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5" borderId="5" xfId="0" applyNumberFormat="1" applyFill="1" applyBorder="1"/>
    <xf numFmtId="164" fontId="0" fillId="5" borderId="6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6" xfId="0" applyFont="1" applyFill="1" applyBorder="1" applyAlignment="1">
      <alignment horizontal="center" vertical="center" wrapText="1"/>
    </xf>
    <xf numFmtId="2" fontId="0" fillId="0" borderId="6" xfId="0" applyNumberFormat="1" applyFont="1" applyFill="1" applyBorder="1" applyAlignment="1">
      <alignment vertical="center"/>
    </xf>
    <xf numFmtId="2" fontId="0" fillId="0" borderId="8" xfId="0" applyNumberFormat="1" applyFont="1" applyFill="1" applyBorder="1" applyAlignment="1">
      <alignment vertical="center"/>
    </xf>
    <xf numFmtId="164" fontId="0" fillId="0" borderId="11" xfId="0" applyNumberFormat="1" applyFont="1" applyBorder="1" applyAlignment="1">
      <alignment vertical="center"/>
    </xf>
    <xf numFmtId="165" fontId="3" fillId="5" borderId="6" xfId="0" applyNumberFormat="1" applyFont="1" applyFill="1" applyBorder="1"/>
    <xf numFmtId="167" fontId="0" fillId="0" borderId="0" xfId="0" applyNumberFormat="1" applyFont="1" applyBorder="1" applyAlignment="1">
      <alignment vertical="center"/>
    </xf>
    <xf numFmtId="167" fontId="0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1" fontId="0" fillId="0" borderId="2" xfId="0" applyNumberFormat="1" applyBorder="1"/>
    <xf numFmtId="1" fontId="0" fillId="0" borderId="3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/>
    <xf numFmtId="165" fontId="0" fillId="0" borderId="13" xfId="0" applyNumberFormat="1" applyBorder="1"/>
    <xf numFmtId="165" fontId="0" fillId="0" borderId="14" xfId="0" applyNumberFormat="1" applyBorder="1"/>
    <xf numFmtId="0" fontId="0" fillId="0" borderId="13" xfId="0" applyBorder="1"/>
    <xf numFmtId="165" fontId="3" fillId="0" borderId="13" xfId="0" applyNumberFormat="1" applyFont="1" applyFill="1" applyBorder="1"/>
    <xf numFmtId="165" fontId="0" fillId="0" borderId="13" xfId="0" applyNumberFormat="1" applyFill="1" applyBorder="1"/>
    <xf numFmtId="165" fontId="1" fillId="0" borderId="14" xfId="0" applyNumberFormat="1" applyFont="1" applyFill="1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16/j.hydromet.2020.10546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016/j.hydromet.2020.10546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16/j.hydromet.2020.10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30B9-5D62-47B5-89E4-EA5487173F56}">
  <dimension ref="A1:AQ113"/>
  <sheetViews>
    <sheetView zoomScale="63" zoomScaleNormal="63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4" sqref="B4"/>
    </sheetView>
  </sheetViews>
  <sheetFormatPr defaultRowHeight="14.4" x14ac:dyDescent="0.3"/>
  <cols>
    <col min="1" max="1" width="11.88671875" customWidth="1"/>
    <col min="2" max="3" width="16.6640625" customWidth="1"/>
    <col min="4" max="4" width="11.88671875" customWidth="1"/>
    <col min="5" max="5" width="14" customWidth="1"/>
    <col min="6" max="6" width="15.109375" customWidth="1"/>
    <col min="8" max="8" width="16.6640625" customWidth="1"/>
    <col min="9" max="9" width="14.44140625" customWidth="1"/>
    <col min="11" max="11" width="12.44140625" customWidth="1"/>
    <col min="12" max="12" width="12.6640625" customWidth="1"/>
    <col min="14" max="14" width="15.109375" customWidth="1"/>
    <col min="15" max="15" width="13.109375" customWidth="1"/>
    <col min="17" max="17" width="12.88671875" customWidth="1"/>
    <col min="18" max="18" width="15.5546875" customWidth="1"/>
    <col min="20" max="20" width="9.77734375" customWidth="1"/>
    <col min="21" max="21" width="13.33203125" customWidth="1"/>
    <col min="22" max="22" width="13.77734375" customWidth="1"/>
    <col min="23" max="23" width="35.33203125" customWidth="1"/>
    <col min="25" max="25" width="11.77734375" customWidth="1"/>
    <col min="26" max="26" width="10.21875" customWidth="1"/>
    <col min="27" max="27" width="13.109375" customWidth="1"/>
    <col min="28" max="31" width="12.33203125" customWidth="1"/>
    <col min="32" max="32" width="19" customWidth="1"/>
    <col min="34" max="34" width="15.21875" customWidth="1"/>
    <col min="36" max="36" width="14" customWidth="1"/>
    <col min="37" max="37" width="16.5546875" customWidth="1"/>
    <col min="38" max="38" width="15" customWidth="1"/>
    <col min="39" max="39" width="14.77734375" customWidth="1"/>
    <col min="40" max="40" width="14.21875" customWidth="1"/>
  </cols>
  <sheetData>
    <row r="1" spans="1:43" ht="23.4" x14ac:dyDescent="0.45">
      <c r="A1" s="86" t="s">
        <v>42</v>
      </c>
      <c r="B1" s="90" t="s">
        <v>45</v>
      </c>
      <c r="C1" s="90"/>
      <c r="D1" s="90"/>
      <c r="E1" s="90"/>
      <c r="F1" s="90"/>
      <c r="G1" s="90"/>
      <c r="H1" s="90"/>
      <c r="I1" s="90"/>
      <c r="J1" s="90"/>
      <c r="K1" s="87"/>
      <c r="L1" s="87"/>
      <c r="M1" s="87"/>
      <c r="N1" s="87"/>
      <c r="O1" s="87"/>
      <c r="P1" s="87"/>
      <c r="Q1" s="87"/>
    </row>
    <row r="2" spans="1:43" ht="21" x14ac:dyDescent="0.4">
      <c r="A2" s="89" t="s">
        <v>43</v>
      </c>
      <c r="B2" s="114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4" spans="1:43" ht="23.4" x14ac:dyDescent="0.45">
      <c r="A4" s="88" t="s">
        <v>52</v>
      </c>
      <c r="B4" s="139" t="s">
        <v>53</v>
      </c>
    </row>
    <row r="6" spans="1:43" ht="18" x14ac:dyDescent="0.3">
      <c r="A6" s="115" t="s">
        <v>39</v>
      </c>
      <c r="B6" s="116"/>
      <c r="C6" s="116"/>
      <c r="D6" s="116"/>
      <c r="E6" s="117"/>
    </row>
    <row r="7" spans="1:43" ht="41.4" customHeight="1" x14ac:dyDescent="0.3">
      <c r="A7" s="81" t="s">
        <v>40</v>
      </c>
      <c r="B7" s="82" t="s">
        <v>41</v>
      </c>
      <c r="C7" s="82" t="s">
        <v>2</v>
      </c>
      <c r="D7" s="82" t="s">
        <v>6</v>
      </c>
      <c r="E7" s="83" t="s">
        <v>14</v>
      </c>
    </row>
    <row r="8" spans="1:43" x14ac:dyDescent="0.3">
      <c r="A8" s="84">
        <v>2.125</v>
      </c>
      <c r="B8" s="22">
        <v>30</v>
      </c>
      <c r="C8" s="28">
        <v>7</v>
      </c>
      <c r="D8" s="28">
        <v>10.41</v>
      </c>
      <c r="E8" s="39">
        <v>13.987566607460035</v>
      </c>
    </row>
    <row r="10" spans="1:43" ht="21" x14ac:dyDescent="0.4">
      <c r="A10" s="121" t="s">
        <v>33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2"/>
      <c r="AP10" s="2"/>
      <c r="AQ10" s="2"/>
    </row>
    <row r="11" spans="1:43" x14ac:dyDescent="0.3">
      <c r="A11" s="13"/>
      <c r="B11" s="2"/>
      <c r="C11" s="2"/>
      <c r="D11" s="113" t="s">
        <v>0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 s="113" t="s">
        <v>1</v>
      </c>
      <c r="T11" s="111"/>
      <c r="U11" s="111"/>
      <c r="V11" s="111"/>
      <c r="W11" s="96"/>
      <c r="X11" s="2"/>
      <c r="Y11" s="113" t="s">
        <v>15</v>
      </c>
      <c r="Z11" s="111"/>
      <c r="AA11" s="111"/>
      <c r="AB11" s="112"/>
      <c r="AD11" s="118" t="s">
        <v>28</v>
      </c>
      <c r="AE11" s="119"/>
      <c r="AF11" s="120"/>
      <c r="AH11" s="123" t="s">
        <v>24</v>
      </c>
      <c r="AI11" s="124"/>
      <c r="AJ11" s="124"/>
      <c r="AK11" s="124"/>
      <c r="AL11" s="124"/>
      <c r="AM11" s="124"/>
      <c r="AN11" s="125"/>
      <c r="AO11" s="2"/>
      <c r="AP11" s="2"/>
      <c r="AQ11" s="2"/>
    </row>
    <row r="12" spans="1:43" ht="13.8" customHeight="1" x14ac:dyDescent="0.3">
      <c r="A12" s="13"/>
      <c r="B12" s="2"/>
      <c r="C12" s="2"/>
      <c r="D12" s="110" t="s">
        <v>35</v>
      </c>
      <c r="E12" s="110"/>
      <c r="F12" s="110"/>
      <c r="G12" s="110" t="s">
        <v>36</v>
      </c>
      <c r="H12" s="110"/>
      <c r="I12" s="110"/>
      <c r="J12" s="110" t="s">
        <v>37</v>
      </c>
      <c r="K12" s="110"/>
      <c r="L12" s="110"/>
      <c r="M12" s="110" t="s">
        <v>38</v>
      </c>
      <c r="N12" s="110"/>
      <c r="O12" s="110"/>
      <c r="P12" s="111" t="s">
        <v>7</v>
      </c>
      <c r="Q12" s="111"/>
      <c r="R12" s="112"/>
      <c r="S12" s="113"/>
      <c r="T12" s="111"/>
      <c r="U12" s="111"/>
      <c r="V12" s="111"/>
      <c r="W12" s="97"/>
      <c r="X12" s="2"/>
      <c r="Y12" s="13"/>
      <c r="Z12" s="111" t="s">
        <v>16</v>
      </c>
      <c r="AA12" s="111"/>
      <c r="AB12" s="112"/>
      <c r="AC12" s="52"/>
      <c r="AD12" s="70"/>
      <c r="AE12" s="52"/>
      <c r="AF12" s="69"/>
      <c r="AH12" s="13"/>
      <c r="AI12" s="2"/>
      <c r="AJ12" s="2"/>
      <c r="AK12" s="2"/>
      <c r="AL12" s="2"/>
      <c r="AM12" s="2"/>
      <c r="AN12" s="14"/>
      <c r="AO12" s="2"/>
      <c r="AP12" s="2"/>
      <c r="AQ12" s="2"/>
    </row>
    <row r="13" spans="1:43" ht="60.6" customHeight="1" x14ac:dyDescent="0.3">
      <c r="A13" s="109" t="s">
        <v>4</v>
      </c>
      <c r="B13" s="110"/>
      <c r="C13" s="15" t="s">
        <v>23</v>
      </c>
      <c r="D13" s="41" t="s">
        <v>2</v>
      </c>
      <c r="E13" s="15" t="s">
        <v>5</v>
      </c>
      <c r="F13" s="15" t="s">
        <v>6</v>
      </c>
      <c r="G13" s="15" t="s">
        <v>2</v>
      </c>
      <c r="H13" s="15" t="s">
        <v>5</v>
      </c>
      <c r="I13" s="15" t="s">
        <v>6</v>
      </c>
      <c r="J13" s="15" t="s">
        <v>2</v>
      </c>
      <c r="K13" s="15" t="s">
        <v>5</v>
      </c>
      <c r="L13" s="15" t="s">
        <v>6</v>
      </c>
      <c r="M13" s="15" t="s">
        <v>2</v>
      </c>
      <c r="N13" s="15" t="s">
        <v>5</v>
      </c>
      <c r="O13" s="15" t="s">
        <v>6</v>
      </c>
      <c r="P13" s="15" t="s">
        <v>9</v>
      </c>
      <c r="Q13" s="15" t="s">
        <v>5</v>
      </c>
      <c r="R13" s="42" t="s">
        <v>6</v>
      </c>
      <c r="S13" s="41" t="s">
        <v>2</v>
      </c>
      <c r="T13" s="15" t="s">
        <v>3</v>
      </c>
      <c r="U13" s="15" t="s">
        <v>5</v>
      </c>
      <c r="V13" s="85" t="s">
        <v>6</v>
      </c>
      <c r="W13" s="98" t="s">
        <v>46</v>
      </c>
      <c r="X13" s="15"/>
      <c r="Y13" s="54" t="s">
        <v>11</v>
      </c>
      <c r="Z13" s="3" t="s">
        <v>14</v>
      </c>
      <c r="AA13" s="3" t="s">
        <v>12</v>
      </c>
      <c r="AB13" s="12" t="s">
        <v>13</v>
      </c>
      <c r="AC13" s="3"/>
      <c r="AD13" s="11" t="s">
        <v>25</v>
      </c>
      <c r="AE13" s="3" t="s">
        <v>26</v>
      </c>
      <c r="AF13" s="12" t="s">
        <v>27</v>
      </c>
      <c r="AH13" s="24" t="s">
        <v>23</v>
      </c>
      <c r="AI13" s="3" t="s">
        <v>17</v>
      </c>
      <c r="AJ13" s="3" t="s">
        <v>18</v>
      </c>
      <c r="AK13" s="3" t="s">
        <v>19</v>
      </c>
      <c r="AL13" s="3" t="s">
        <v>20</v>
      </c>
      <c r="AM13" s="3" t="s">
        <v>21</v>
      </c>
      <c r="AN13" s="42" t="s">
        <v>29</v>
      </c>
      <c r="AO13" s="17"/>
      <c r="AP13" s="17"/>
      <c r="AQ13" s="2"/>
    </row>
    <row r="14" spans="1:43" x14ac:dyDescent="0.3">
      <c r="A14" s="16" t="s">
        <v>10</v>
      </c>
      <c r="B14" s="17" t="s">
        <v>8</v>
      </c>
      <c r="C14" s="17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53"/>
      <c r="S14" s="16"/>
      <c r="T14" s="17"/>
      <c r="U14" s="17"/>
      <c r="V14" s="17"/>
      <c r="W14" s="99"/>
      <c r="X14" s="17"/>
      <c r="Y14" s="13"/>
      <c r="Z14" s="2"/>
      <c r="AA14" s="2"/>
      <c r="AB14" s="14"/>
      <c r="AC14" s="2"/>
      <c r="AD14" s="13"/>
      <c r="AE14" s="2"/>
      <c r="AF14" s="14"/>
      <c r="AH14" s="13"/>
      <c r="AI14" s="2"/>
      <c r="AJ14" s="2"/>
      <c r="AK14" s="2"/>
      <c r="AL14" s="2"/>
      <c r="AM14" s="2"/>
      <c r="AN14" s="14"/>
      <c r="AO14" s="2"/>
      <c r="AP14" s="2"/>
      <c r="AQ14" s="2"/>
    </row>
    <row r="15" spans="1:43" x14ac:dyDescent="0.3">
      <c r="A15" s="18">
        <v>0</v>
      </c>
      <c r="B15" s="19">
        <v>649</v>
      </c>
      <c r="C15" s="19">
        <v>4</v>
      </c>
      <c r="D15" s="45">
        <v>7.27</v>
      </c>
      <c r="E15" s="27">
        <v>1.5566108223886297</v>
      </c>
      <c r="F15" s="27">
        <v>10.982719133874662</v>
      </c>
      <c r="G15" s="27">
        <v>7.26</v>
      </c>
      <c r="H15" s="27">
        <v>1.7604527157966643</v>
      </c>
      <c r="I15" s="27">
        <v>9.3170934832396402</v>
      </c>
      <c r="J15" s="27">
        <v>7.25</v>
      </c>
      <c r="K15" s="27">
        <v>1.5658763629980856</v>
      </c>
      <c r="L15" s="27">
        <v>9.9417031022277751</v>
      </c>
      <c r="M15" s="27">
        <v>7.24</v>
      </c>
      <c r="N15" s="27">
        <v>1.9087013655479621</v>
      </c>
      <c r="O15" s="27">
        <v>9.3691442848219868</v>
      </c>
      <c r="P15" s="27">
        <v>7.2966666666666677</v>
      </c>
      <c r="Q15" s="27">
        <f>AVERAGE(E15,H15,K15,N15)</f>
        <v>1.6979103166828353</v>
      </c>
      <c r="R15" s="38">
        <f>AVERAGE(F15,I15,L15,O15)</f>
        <v>9.9026650010410151</v>
      </c>
      <c r="S15" s="45">
        <v>7.38</v>
      </c>
      <c r="T15" s="2">
        <v>-375</v>
      </c>
      <c r="U15" s="27">
        <v>1.1118648731347354</v>
      </c>
      <c r="V15" s="27">
        <v>10.045804705392463</v>
      </c>
      <c r="W15" s="100"/>
      <c r="X15" s="2"/>
      <c r="Y15" s="55">
        <v>0</v>
      </c>
      <c r="Z15" s="30">
        <v>0</v>
      </c>
      <c r="AA15" s="30">
        <v>11.141214828666929</v>
      </c>
      <c r="AB15" s="31">
        <v>2.4678454640828069</v>
      </c>
      <c r="AC15" s="30"/>
      <c r="AD15" s="45">
        <f t="shared" ref="AD15:AD46" si="0">(12.0341-R15)</f>
        <v>2.1314349989589854</v>
      </c>
      <c r="AE15" s="27">
        <f t="shared" ref="AE15:AE20" si="1">((AD15-Q15)/AD15)*100</f>
        <v>20.339568529553468</v>
      </c>
      <c r="AF15" s="29">
        <f t="shared" ref="AF15:AF20" si="2">(AD15-Q15)*0.0104</f>
        <v>4.5086566956719599E-3</v>
      </c>
      <c r="AH15" s="25">
        <v>4</v>
      </c>
      <c r="AI15" s="79">
        <v>1.0416666666666666E-2</v>
      </c>
      <c r="AJ15" s="5">
        <v>0.11426352000000002</v>
      </c>
      <c r="AK15" s="5">
        <v>0.11660028833167729</v>
      </c>
      <c r="AL15" s="5">
        <v>2.0996631290218958E-2</v>
      </c>
      <c r="AM15" s="6">
        <v>6.8000000000000005E-2</v>
      </c>
      <c r="AN15" s="14">
        <v>63</v>
      </c>
      <c r="AO15" s="2"/>
      <c r="AP15" s="2"/>
      <c r="AQ15" s="2"/>
    </row>
    <row r="16" spans="1:43" x14ac:dyDescent="0.3">
      <c r="A16" s="18">
        <v>1</v>
      </c>
      <c r="B16" s="19">
        <v>650</v>
      </c>
      <c r="C16" s="19">
        <v>4</v>
      </c>
      <c r="D16" s="45">
        <v>7.46</v>
      </c>
      <c r="E16" s="27">
        <v>1.9364979873763308</v>
      </c>
      <c r="F16" s="27">
        <v>10.61836352279825</v>
      </c>
      <c r="G16" s="27">
        <v>7.32</v>
      </c>
      <c r="H16" s="27">
        <v>1.7882493376250328</v>
      </c>
      <c r="I16" s="27">
        <v>9.0568394753279193</v>
      </c>
      <c r="J16" s="27">
        <v>7.4</v>
      </c>
      <c r="K16" s="27">
        <v>1.6863283909210154</v>
      </c>
      <c r="L16" s="27">
        <v>8.5883822610868208</v>
      </c>
      <c r="M16" s="27">
        <v>7.34</v>
      </c>
      <c r="N16" s="27">
        <v>1.797514878234489</v>
      </c>
      <c r="O16" s="27">
        <v>8.5363314595044741</v>
      </c>
      <c r="P16" s="27">
        <v>7.373333333333334</v>
      </c>
      <c r="Q16" s="27">
        <f t="shared" ref="Q16:Q79" si="3">AVERAGE(E16,H16,K16,N16)</f>
        <v>1.8021476485392169</v>
      </c>
      <c r="R16" s="38">
        <f t="shared" ref="R16:R79" si="4">AVERAGE(F16,I16,L16,O16)</f>
        <v>9.1999791796793655</v>
      </c>
      <c r="S16" s="45">
        <v>7.36</v>
      </c>
      <c r="T16" s="2">
        <v>-359</v>
      </c>
      <c r="U16" s="27">
        <v>0.86169527667941992</v>
      </c>
      <c r="V16" s="27">
        <v>9.2650426816572953</v>
      </c>
      <c r="W16" s="100"/>
      <c r="X16" s="2"/>
      <c r="Y16" s="55">
        <v>1</v>
      </c>
      <c r="Z16" s="30">
        <v>0</v>
      </c>
      <c r="AA16" s="30"/>
      <c r="AB16" s="31">
        <v>1.421642879520941</v>
      </c>
      <c r="AC16" s="30"/>
      <c r="AD16" s="45">
        <f t="shared" si="0"/>
        <v>2.8341208203206349</v>
      </c>
      <c r="AE16" s="27">
        <f t="shared" si="1"/>
        <v>36.41246217811797</v>
      </c>
      <c r="AF16" s="29">
        <f t="shared" si="2"/>
        <v>1.0732520986526746E-2</v>
      </c>
      <c r="AH16" s="25">
        <v>3</v>
      </c>
      <c r="AI16" s="79">
        <v>1.3888888888888888E-2</v>
      </c>
      <c r="AJ16" s="5">
        <v>0.15235135999999996</v>
      </c>
      <c r="AK16" s="5">
        <v>0.17099488156782458</v>
      </c>
      <c r="AL16" s="5">
        <v>4.4440722178493E-2</v>
      </c>
      <c r="AM16" s="6">
        <v>8.3000000000000004E-2</v>
      </c>
      <c r="AN16" s="14">
        <v>58</v>
      </c>
      <c r="AO16" s="2"/>
      <c r="AP16" s="2"/>
      <c r="AQ16" s="2"/>
    </row>
    <row r="17" spans="1:43" x14ac:dyDescent="0.3">
      <c r="A17" s="18">
        <v>2</v>
      </c>
      <c r="B17" s="19">
        <v>651</v>
      </c>
      <c r="C17" s="19">
        <v>4</v>
      </c>
      <c r="D17" s="45">
        <v>7.3</v>
      </c>
      <c r="E17" s="27">
        <v>2.4090405584585932</v>
      </c>
      <c r="F17" s="27">
        <v>8.5363314595044741</v>
      </c>
      <c r="G17" s="27">
        <v>7.16</v>
      </c>
      <c r="H17" s="27">
        <v>2.2051986650505584</v>
      </c>
      <c r="I17" s="27">
        <v>8.2760774515927551</v>
      </c>
      <c r="J17" s="27">
        <v>7.18</v>
      </c>
      <c r="K17" s="27">
        <v>2.01062231225198</v>
      </c>
      <c r="L17" s="27">
        <v>8.2760774515927551</v>
      </c>
      <c r="M17" s="27">
        <v>7.19</v>
      </c>
      <c r="N17" s="27">
        <v>2.4738993427247862</v>
      </c>
      <c r="O17" s="27">
        <v>8.3281282531750982</v>
      </c>
      <c r="P17" s="27">
        <v>7.205000000000001</v>
      </c>
      <c r="Q17" s="27">
        <f t="shared" si="3"/>
        <v>2.2746902196214798</v>
      </c>
      <c r="R17" s="38">
        <f t="shared" si="4"/>
        <v>8.3541536539662715</v>
      </c>
      <c r="S17" s="45">
        <v>7.2</v>
      </c>
      <c r="T17" s="2">
        <v>-382</v>
      </c>
      <c r="U17" s="27">
        <v>1.7697182564061205</v>
      </c>
      <c r="V17" s="27">
        <v>9.0047886737455745</v>
      </c>
      <c r="W17" s="100"/>
      <c r="X17" s="2"/>
      <c r="Y17" s="55">
        <v>2</v>
      </c>
      <c r="Z17" s="30">
        <v>0</v>
      </c>
      <c r="AA17" s="30">
        <v>11.521321912147922</v>
      </c>
      <c r="AB17" s="31">
        <v>2.7298313469116651</v>
      </c>
      <c r="AC17" s="30"/>
      <c r="AD17" s="45">
        <f t="shared" si="0"/>
        <v>3.6799463460337289</v>
      </c>
      <c r="AE17" s="27">
        <f t="shared" si="1"/>
        <v>38.186864542925839</v>
      </c>
      <c r="AF17" s="29">
        <f t="shared" si="2"/>
        <v>1.4614663714687391E-2</v>
      </c>
      <c r="AH17" s="26">
        <v>2</v>
      </c>
      <c r="AI17" s="80">
        <v>2.0833333333333332E-2</v>
      </c>
      <c r="AJ17" s="8">
        <v>0.22854130099999997</v>
      </c>
      <c r="AK17" s="8">
        <v>0.22844495910677146</v>
      </c>
      <c r="AL17" s="8">
        <v>7.4131867272375557E-2</v>
      </c>
      <c r="AM17" s="9">
        <v>0.113</v>
      </c>
      <c r="AN17" s="23">
        <v>52</v>
      </c>
      <c r="AO17" s="2"/>
      <c r="AP17" s="2"/>
      <c r="AQ17" s="2"/>
    </row>
    <row r="18" spans="1:43" x14ac:dyDescent="0.3">
      <c r="A18" s="18">
        <v>3</v>
      </c>
      <c r="B18" s="19">
        <v>652</v>
      </c>
      <c r="C18" s="19">
        <v>4</v>
      </c>
      <c r="D18" s="45">
        <v>7.32</v>
      </c>
      <c r="E18" s="27">
        <v>2.7611311016179263</v>
      </c>
      <c r="F18" s="27">
        <v>9.4211950864043299</v>
      </c>
      <c r="G18" s="27">
        <v>7.17</v>
      </c>
      <c r="H18" s="27">
        <v>2.5850858300382602</v>
      </c>
      <c r="I18" s="27">
        <v>7.9637726420986885</v>
      </c>
      <c r="J18" s="27">
        <v>7.24</v>
      </c>
      <c r="K18" s="27">
        <v>2.4924304239436985</v>
      </c>
      <c r="L18" s="27">
        <v>7.8596710389339997</v>
      </c>
      <c r="M18" s="27">
        <v>7.27</v>
      </c>
      <c r="N18" s="27">
        <v>2.742600020399014</v>
      </c>
      <c r="O18" s="27">
        <v>7.5473662294399322</v>
      </c>
      <c r="P18" s="27">
        <v>7.2299999999999995</v>
      </c>
      <c r="Q18" s="27">
        <f t="shared" si="3"/>
        <v>2.6453118439997247</v>
      </c>
      <c r="R18" s="38">
        <f t="shared" si="4"/>
        <v>8.1980012492192369</v>
      </c>
      <c r="S18" s="45">
        <v>7.19</v>
      </c>
      <c r="T18" s="2">
        <v>-367</v>
      </c>
      <c r="U18" s="27">
        <v>0.96361622338343733</v>
      </c>
      <c r="V18" s="27">
        <v>10.566312721215906</v>
      </c>
      <c r="W18" s="100"/>
      <c r="X18" s="2"/>
      <c r="Y18" s="55">
        <v>3</v>
      </c>
      <c r="Z18" s="30">
        <v>0</v>
      </c>
      <c r="AA18" s="30">
        <v>11.17878658153786</v>
      </c>
      <c r="AB18" s="31">
        <v>2.5862589310476714</v>
      </c>
      <c r="AC18" s="30"/>
      <c r="AD18" s="45">
        <f t="shared" si="0"/>
        <v>3.8360987507807636</v>
      </c>
      <c r="AE18" s="27">
        <f t="shared" si="1"/>
        <v>31.041612433430636</v>
      </c>
      <c r="AF18" s="29">
        <f t="shared" si="2"/>
        <v>1.2384183830522803E-2</v>
      </c>
      <c r="AI18" s="1"/>
      <c r="AJ18" s="1"/>
      <c r="AK18" s="1"/>
      <c r="AL18" s="1"/>
      <c r="AM18" s="1"/>
      <c r="AO18" s="2"/>
      <c r="AP18" s="2"/>
      <c r="AQ18" s="2"/>
    </row>
    <row r="19" spans="1:43" x14ac:dyDescent="0.3">
      <c r="A19" s="18">
        <v>4</v>
      </c>
      <c r="B19" s="19">
        <v>653</v>
      </c>
      <c r="C19" s="19">
        <v>4</v>
      </c>
      <c r="D19" s="45">
        <v>7.23</v>
      </c>
      <c r="E19" s="27">
        <v>3.1780804290434523</v>
      </c>
      <c r="F19" s="27">
        <v>9.1609410784926073</v>
      </c>
      <c r="G19" s="27">
        <v>7.22</v>
      </c>
      <c r="H19" s="27">
        <v>3.2614702945285572</v>
      </c>
      <c r="I19" s="27">
        <v>8.3801790547574448</v>
      </c>
      <c r="J19" s="27">
        <v>7.24</v>
      </c>
      <c r="K19" s="27">
        <v>3.0854250229488911</v>
      </c>
      <c r="L19" s="27">
        <v>8.0158234436810325</v>
      </c>
      <c r="M19" s="27">
        <v>7.21</v>
      </c>
      <c r="N19" s="27">
        <v>3.4838432691555044</v>
      </c>
      <c r="O19" s="27">
        <v>7.5994170310222779</v>
      </c>
      <c r="P19" s="27">
        <v>7.1999999999999993</v>
      </c>
      <c r="Q19" s="27">
        <f t="shared" si="3"/>
        <v>3.2522047539191012</v>
      </c>
      <c r="R19" s="38">
        <f t="shared" si="4"/>
        <v>8.2890901519883418</v>
      </c>
      <c r="S19" s="45">
        <v>7.15</v>
      </c>
      <c r="T19" s="2">
        <v>-393</v>
      </c>
      <c r="U19" s="27">
        <v>2.8352554264935756</v>
      </c>
      <c r="V19" s="27">
        <v>7.9117218405163436</v>
      </c>
      <c r="W19" s="100"/>
      <c r="X19" s="2"/>
      <c r="Y19" s="55">
        <v>4</v>
      </c>
      <c r="Z19" s="30">
        <v>0</v>
      </c>
      <c r="AA19" s="30">
        <v>11.596337949911053</v>
      </c>
      <c r="AB19" s="31">
        <v>2.7072061908874403</v>
      </c>
      <c r="AC19" s="30"/>
      <c r="AD19" s="45">
        <f t="shared" si="0"/>
        <v>3.7450098480116587</v>
      </c>
      <c r="AE19" s="27">
        <f t="shared" si="1"/>
        <v>13.158979925091597</v>
      </c>
      <c r="AF19" s="29">
        <f t="shared" si="2"/>
        <v>5.1251729785625972E-3</v>
      </c>
      <c r="AO19" s="2"/>
      <c r="AP19" s="2"/>
      <c r="AQ19" s="2"/>
    </row>
    <row r="20" spans="1:43" x14ac:dyDescent="0.3">
      <c r="A20" s="18">
        <v>4.9791666666715173</v>
      </c>
      <c r="B20" s="19">
        <v>653.97916666667152</v>
      </c>
      <c r="C20" s="19">
        <v>4</v>
      </c>
      <c r="D20" s="45">
        <v>7.17</v>
      </c>
      <c r="E20" s="27">
        <v>3.2800013757474691</v>
      </c>
      <c r="F20" s="27">
        <v>8.2760774515927551</v>
      </c>
      <c r="G20" s="27">
        <v>7.05</v>
      </c>
      <c r="H20" s="27">
        <v>3.4189844848893114</v>
      </c>
      <c r="I20" s="27">
        <v>7.4953154278575873</v>
      </c>
      <c r="J20" s="27">
        <v>7.1</v>
      </c>
      <c r="K20" s="27">
        <v>3.4189844848893114</v>
      </c>
      <c r="L20" s="27">
        <v>7.7035186341869659</v>
      </c>
      <c r="M20" s="27">
        <v>7.09</v>
      </c>
      <c r="N20" s="27">
        <v>3.7340128656108198</v>
      </c>
      <c r="O20" s="27">
        <v>6.9748074120341448</v>
      </c>
      <c r="P20" s="27">
        <v>7.1583333333333341</v>
      </c>
      <c r="Q20" s="27">
        <f t="shared" si="3"/>
        <v>3.4629958027842278</v>
      </c>
      <c r="R20" s="38">
        <f t="shared" si="4"/>
        <v>7.6124297314178637</v>
      </c>
      <c r="S20" s="45">
        <v>7.27</v>
      </c>
      <c r="T20" s="2">
        <v>-383</v>
      </c>
      <c r="U20" s="27">
        <v>1.2971756853238581</v>
      </c>
      <c r="V20" s="27">
        <v>9.0047886737455745</v>
      </c>
      <c r="W20" s="100"/>
      <c r="X20" s="2"/>
      <c r="Y20" s="55">
        <v>4.9791666666715173</v>
      </c>
      <c r="Z20" s="30">
        <v>0</v>
      </c>
      <c r="AA20" s="30">
        <v>11.878534018571179</v>
      </c>
      <c r="AB20" s="31">
        <v>3.0013080290965379</v>
      </c>
      <c r="AC20" s="30"/>
      <c r="AD20" s="45">
        <f t="shared" si="0"/>
        <v>4.4216702685821367</v>
      </c>
      <c r="AE20" s="27">
        <f t="shared" si="1"/>
        <v>21.681274440785465</v>
      </c>
      <c r="AF20" s="29">
        <f t="shared" si="2"/>
        <v>9.9702144442982525E-3</v>
      </c>
      <c r="AO20" s="2"/>
      <c r="AP20" s="2"/>
      <c r="AQ20" s="2"/>
    </row>
    <row r="21" spans="1:43" x14ac:dyDescent="0.3">
      <c r="A21" s="18">
        <v>6.0833333333357587</v>
      </c>
      <c r="B21" s="19">
        <v>655.08333333333576</v>
      </c>
      <c r="C21" s="19">
        <v>4</v>
      </c>
      <c r="D21" s="45">
        <v>7.11</v>
      </c>
      <c r="E21" s="27">
        <v>4.1694932742552577</v>
      </c>
      <c r="F21" s="27">
        <v>8.484280657922131</v>
      </c>
      <c r="G21" s="27">
        <v>7.12</v>
      </c>
      <c r="H21" s="27">
        <v>4.262148680349819</v>
      </c>
      <c r="I21" s="27">
        <v>7.6514678326046219</v>
      </c>
      <c r="J21" s="27">
        <v>7.11</v>
      </c>
      <c r="K21" s="27">
        <v>4.3270074646160115</v>
      </c>
      <c r="L21" s="27">
        <v>7.3391630231105545</v>
      </c>
      <c r="M21" s="27">
        <v>7.1</v>
      </c>
      <c r="N21" s="27">
        <v>4.6605669265564327</v>
      </c>
      <c r="O21" s="27">
        <v>7.4432646262752442</v>
      </c>
      <c r="P21" s="27">
        <v>7.169999999999999</v>
      </c>
      <c r="Q21" s="27">
        <f t="shared" si="3"/>
        <v>4.3548040864443802</v>
      </c>
      <c r="R21" s="38">
        <f t="shared" si="4"/>
        <v>7.7295440349781375</v>
      </c>
      <c r="S21" s="45">
        <v>7.29</v>
      </c>
      <c r="T21" s="2">
        <v>-393</v>
      </c>
      <c r="U21" s="27">
        <v>3.5672331346406092</v>
      </c>
      <c r="V21" s="27">
        <v>7.7035186341869659</v>
      </c>
      <c r="W21" s="100"/>
      <c r="X21" s="2"/>
      <c r="Y21" s="55">
        <v>6.0833333333357587</v>
      </c>
      <c r="Z21" s="30">
        <v>0</v>
      </c>
      <c r="AA21" s="30">
        <v>11.986871475872936</v>
      </c>
      <c r="AB21" s="31">
        <v>2.8945965763498225</v>
      </c>
      <c r="AC21" s="30"/>
      <c r="AD21" s="45">
        <f t="shared" si="0"/>
        <v>4.304555965021863</v>
      </c>
      <c r="AE21" s="27">
        <v>0</v>
      </c>
      <c r="AF21" s="29">
        <v>0</v>
      </c>
    </row>
    <row r="22" spans="1:43" x14ac:dyDescent="0.3">
      <c r="A22" s="18">
        <v>7.1458333333357587</v>
      </c>
      <c r="B22" s="19">
        <v>656.14583333333576</v>
      </c>
      <c r="C22" s="19">
        <v>4</v>
      </c>
      <c r="D22" s="45">
        <v>7.02</v>
      </c>
      <c r="E22" s="27">
        <v>4.623504764118608</v>
      </c>
      <c r="F22" s="27">
        <v>8.5363314595044741</v>
      </c>
      <c r="G22" s="27">
        <v>6.98</v>
      </c>
      <c r="H22" s="27">
        <v>4.7161601702131692</v>
      </c>
      <c r="I22" s="27">
        <v>7.1309598167811785</v>
      </c>
      <c r="J22" s="27">
        <v>7.01</v>
      </c>
      <c r="K22" s="27">
        <v>4.3733351676632921</v>
      </c>
      <c r="L22" s="27">
        <v>7.1830106183635225</v>
      </c>
      <c r="M22" s="27">
        <v>7</v>
      </c>
      <c r="N22" s="27">
        <v>4.7624878732604499</v>
      </c>
      <c r="O22" s="27">
        <v>7.2350614199458674</v>
      </c>
      <c r="P22" s="27">
        <v>7.0616666666666665</v>
      </c>
      <c r="Q22" s="27">
        <f t="shared" si="3"/>
        <v>4.6188719938138796</v>
      </c>
      <c r="R22" s="38">
        <f t="shared" si="4"/>
        <v>7.5213408286487606</v>
      </c>
      <c r="S22" s="45">
        <v>7.18</v>
      </c>
      <c r="T22" s="2">
        <v>-391</v>
      </c>
      <c r="U22" s="27">
        <v>3.4189844848893114</v>
      </c>
      <c r="V22" s="27">
        <v>7.3912138246929002</v>
      </c>
      <c r="W22" s="100"/>
      <c r="X22" s="2"/>
      <c r="Y22" s="55">
        <v>7.1458333333357587</v>
      </c>
      <c r="Z22" s="30">
        <v>0</v>
      </c>
      <c r="AA22" s="30">
        <v>12.044642958082139</v>
      </c>
      <c r="AB22" s="31">
        <v>2.6981717083793737</v>
      </c>
      <c r="AC22" s="30"/>
      <c r="AD22" s="45">
        <f t="shared" si="0"/>
        <v>4.5127591713512398</v>
      </c>
      <c r="AE22" s="27">
        <v>0</v>
      </c>
      <c r="AF22" s="29">
        <v>0</v>
      </c>
    </row>
    <row r="23" spans="1:43" x14ac:dyDescent="0.3">
      <c r="A23" s="18">
        <v>8.15625</v>
      </c>
      <c r="B23" s="19">
        <v>657.15625</v>
      </c>
      <c r="C23" s="19">
        <v>4</v>
      </c>
      <c r="D23" s="45">
        <v>7.35</v>
      </c>
      <c r="E23" s="27">
        <v>5.105312875810327</v>
      </c>
      <c r="F23" s="27">
        <v>7.5473662294399322</v>
      </c>
      <c r="G23" s="27">
        <v>7.06</v>
      </c>
      <c r="H23" s="27">
        <v>5.0497196321535904</v>
      </c>
      <c r="I23" s="27">
        <v>7.3391630231105545</v>
      </c>
      <c r="J23" s="27">
        <v>7.04</v>
      </c>
      <c r="K23" s="27">
        <v>4.1509621930363458</v>
      </c>
      <c r="L23" s="27">
        <v>7.3391630231105545</v>
      </c>
      <c r="M23" s="27">
        <v>7.07</v>
      </c>
      <c r="N23" s="27">
        <v>5.3832790940940107</v>
      </c>
      <c r="O23" s="27">
        <v>7.0789090151988354</v>
      </c>
      <c r="P23" s="27">
        <v>7.1566666666666663</v>
      </c>
      <c r="Q23" s="27">
        <f t="shared" si="3"/>
        <v>4.9223184487735683</v>
      </c>
      <c r="R23" s="38">
        <f t="shared" si="4"/>
        <v>7.3261503227149687</v>
      </c>
      <c r="S23" s="45">
        <v>7.21</v>
      </c>
      <c r="T23" s="2">
        <v>-392</v>
      </c>
      <c r="U23" s="27">
        <v>3.9100581371904859</v>
      </c>
      <c r="V23" s="27">
        <v>7.5994170310222779</v>
      </c>
      <c r="W23" s="100"/>
      <c r="X23" s="2"/>
      <c r="Y23" s="55">
        <v>8.15625</v>
      </c>
      <c r="Z23" s="30">
        <v>0</v>
      </c>
      <c r="AA23" s="30">
        <v>13.106961533739176</v>
      </c>
      <c r="AB23" s="31">
        <v>2.6897955424087212</v>
      </c>
      <c r="AC23" s="30"/>
      <c r="AD23" s="45">
        <f t="shared" si="0"/>
        <v>4.7079496772850318</v>
      </c>
      <c r="AE23" s="27">
        <v>0</v>
      </c>
      <c r="AF23" s="29">
        <v>0</v>
      </c>
    </row>
    <row r="24" spans="1:43" x14ac:dyDescent="0.3">
      <c r="A24" s="18">
        <v>9.0729166666715173</v>
      </c>
      <c r="B24" s="19">
        <v>658.07291666667152</v>
      </c>
      <c r="C24" s="19">
        <v>4</v>
      </c>
      <c r="D24" s="45">
        <v>7.08</v>
      </c>
      <c r="E24" s="27">
        <v>5.6241831499398698</v>
      </c>
      <c r="F24" s="27">
        <v>8.4322298563397879</v>
      </c>
      <c r="G24" s="27">
        <v>7.09</v>
      </c>
      <c r="H24" s="27">
        <v>5.5407932844547645</v>
      </c>
      <c r="I24" s="27">
        <v>7.8076202373516548</v>
      </c>
      <c r="J24" s="27">
        <v>7.06</v>
      </c>
      <c r="K24" s="27">
        <v>5.4296067971412905</v>
      </c>
      <c r="L24" s="27">
        <v>7.6514678326046219</v>
      </c>
      <c r="M24" s="27">
        <v>7.07</v>
      </c>
      <c r="N24" s="27">
        <v>5.5593243656736764</v>
      </c>
      <c r="O24" s="27">
        <v>6.9748074120341448</v>
      </c>
      <c r="P24" s="27">
        <v>7.123333333333334</v>
      </c>
      <c r="Q24" s="27">
        <f t="shared" si="3"/>
        <v>5.5384768993024007</v>
      </c>
      <c r="R24" s="38">
        <f t="shared" si="4"/>
        <v>7.7165313345825535</v>
      </c>
      <c r="S24" s="45">
        <v>7.22</v>
      </c>
      <c r="T24" s="2">
        <v>-392</v>
      </c>
      <c r="U24" s="27">
        <v>3.5209054315933286</v>
      </c>
      <c r="V24" s="27">
        <v>8.7965854674161985</v>
      </c>
      <c r="W24" s="100"/>
      <c r="X24" s="2"/>
      <c r="Y24" s="55">
        <v>9.0729166666715173</v>
      </c>
      <c r="Z24" s="30">
        <v>0</v>
      </c>
      <c r="AA24" s="30"/>
      <c r="AB24" s="31"/>
      <c r="AC24" s="30"/>
      <c r="AD24" s="45">
        <f t="shared" si="0"/>
        <v>4.317568665417447</v>
      </c>
      <c r="AE24" s="27">
        <v>0</v>
      </c>
      <c r="AF24" s="29">
        <v>0</v>
      </c>
    </row>
    <row r="25" spans="1:43" x14ac:dyDescent="0.3">
      <c r="A25" s="18">
        <v>10.211805555554747</v>
      </c>
      <c r="B25" s="19">
        <v>659.21180555555475</v>
      </c>
      <c r="C25" s="19">
        <v>4</v>
      </c>
      <c r="D25" s="45">
        <v>7.02</v>
      </c>
      <c r="E25" s="27">
        <v>6.4024885611341835</v>
      </c>
      <c r="F25" s="27">
        <v>7.0268582136164897</v>
      </c>
      <c r="G25" s="27">
        <v>7.02</v>
      </c>
      <c r="H25" s="27">
        <v>6.3932230205247285</v>
      </c>
      <c r="I25" s="27">
        <v>6.6625026025400791</v>
      </c>
      <c r="J25" s="27">
        <v>7.03</v>
      </c>
      <c r="K25" s="27">
        <v>6.5507372108854822</v>
      </c>
      <c r="L25" s="27">
        <v>6.0899437851342908</v>
      </c>
      <c r="M25" s="27">
        <v>7.01</v>
      </c>
      <c r="N25" s="27">
        <v>6.9213588352637281</v>
      </c>
      <c r="O25" s="27">
        <v>5.5694357693108474</v>
      </c>
      <c r="P25" s="27">
        <v>7.0466666666666669</v>
      </c>
      <c r="Q25" s="27">
        <f t="shared" si="3"/>
        <v>6.5669519069520303</v>
      </c>
      <c r="R25" s="38">
        <f t="shared" si="4"/>
        <v>6.3371850926504267</v>
      </c>
      <c r="S25" s="45">
        <v>7.1</v>
      </c>
      <c r="T25" s="2">
        <v>-395</v>
      </c>
      <c r="U25" s="27">
        <v>5.4296067971412905</v>
      </c>
      <c r="V25" s="27">
        <v>6.2981469914636685</v>
      </c>
      <c r="W25" s="100"/>
      <c r="X25" s="2"/>
      <c r="Y25" s="55">
        <v>10.211805555554747</v>
      </c>
      <c r="Z25" s="30">
        <v>0</v>
      </c>
      <c r="AA25" s="30">
        <v>13.07142381702773</v>
      </c>
      <c r="AB25" s="31">
        <v>2.3502923874481785</v>
      </c>
      <c r="AC25" s="30"/>
      <c r="AD25" s="45">
        <f t="shared" si="0"/>
        <v>5.6969149073495737</v>
      </c>
      <c r="AE25" s="27">
        <v>0</v>
      </c>
      <c r="AF25" s="29">
        <v>0</v>
      </c>
    </row>
    <row r="26" spans="1:43" x14ac:dyDescent="0.3">
      <c r="A26" s="18">
        <v>11.270833333335759</v>
      </c>
      <c r="B26" s="19">
        <v>660.27083333333576</v>
      </c>
      <c r="C26" s="19">
        <v>4</v>
      </c>
      <c r="D26" s="45">
        <v>7</v>
      </c>
      <c r="E26" s="27">
        <v>6.0874601804126769</v>
      </c>
      <c r="F26" s="27">
        <v>6.5584009993753902</v>
      </c>
      <c r="G26" s="27">
        <v>7.02</v>
      </c>
      <c r="H26" s="27">
        <v>6.3190986956490791</v>
      </c>
      <c r="I26" s="27">
        <v>6.2460961898813236</v>
      </c>
      <c r="J26" s="27">
        <v>7.03</v>
      </c>
      <c r="K26" s="27">
        <v>6.7638446449029734</v>
      </c>
      <c r="L26" s="27">
        <v>5.933791380387258</v>
      </c>
      <c r="M26" s="27">
        <v>7.01</v>
      </c>
      <c r="N26" s="27">
        <v>6.8750311322164475</v>
      </c>
      <c r="O26" s="27">
        <v>5.7255881740578802</v>
      </c>
      <c r="P26" s="27">
        <v>7.0300000000000011</v>
      </c>
      <c r="Q26" s="27">
        <f t="shared" si="3"/>
        <v>6.5113586632952938</v>
      </c>
      <c r="R26" s="38">
        <f t="shared" si="4"/>
        <v>6.1159691859254632</v>
      </c>
      <c r="S26" s="45">
        <v>7.06</v>
      </c>
      <c r="T26" s="2">
        <v>-393</v>
      </c>
      <c r="U26" s="27">
        <v>5.7816973403006244</v>
      </c>
      <c r="V26" s="27">
        <v>5.6214865708931914</v>
      </c>
      <c r="W26" s="100"/>
      <c r="X26" s="2"/>
      <c r="Y26" s="55">
        <v>11.270833333335759</v>
      </c>
      <c r="Z26" s="30">
        <v>0</v>
      </c>
      <c r="AA26" s="30">
        <v>13.849455062743663</v>
      </c>
      <c r="AB26" s="31">
        <v>2.3085108415019291</v>
      </c>
      <c r="AC26" s="30"/>
      <c r="AD26" s="45">
        <f t="shared" si="0"/>
        <v>5.9181308140745372</v>
      </c>
      <c r="AE26" s="27">
        <v>0</v>
      </c>
      <c r="AF26" s="29">
        <v>0</v>
      </c>
    </row>
    <row r="27" spans="1:43" x14ac:dyDescent="0.3">
      <c r="A27" s="18">
        <v>12.34375</v>
      </c>
      <c r="B27" s="19">
        <v>661.34375</v>
      </c>
      <c r="C27" s="19">
        <v>4</v>
      </c>
      <c r="D27" s="45">
        <v>7.4</v>
      </c>
      <c r="E27" s="27">
        <v>2.6036169112571725</v>
      </c>
      <c r="F27" s="27">
        <v>6.8707058088694568</v>
      </c>
      <c r="G27" s="27">
        <v>7.38</v>
      </c>
      <c r="H27" s="27">
        <v>2.6592101549139087</v>
      </c>
      <c r="I27" s="27">
        <v>5.7776389756402251</v>
      </c>
      <c r="J27" s="27">
        <v>7.36</v>
      </c>
      <c r="K27" s="27">
        <v>2.6962723173517333</v>
      </c>
      <c r="L27" s="27">
        <v>5.2050801582344368</v>
      </c>
      <c r="M27" s="27">
        <v>7.38</v>
      </c>
      <c r="N27" s="27">
        <v>2.8630520483219435</v>
      </c>
      <c r="O27" s="27">
        <v>5.2571309598167808</v>
      </c>
      <c r="P27" s="27">
        <v>7.3866666666666667</v>
      </c>
      <c r="Q27" s="27">
        <f t="shared" si="3"/>
        <v>2.7055378579611893</v>
      </c>
      <c r="R27" s="38">
        <f t="shared" si="4"/>
        <v>5.7776389756402251</v>
      </c>
      <c r="S27" s="45">
        <v>7.4</v>
      </c>
      <c r="T27" s="2">
        <v>-385</v>
      </c>
      <c r="U27" s="27">
        <v>1.7419216345777522</v>
      </c>
      <c r="V27" s="27">
        <v>6.3501977930460125</v>
      </c>
      <c r="W27" s="101" t="s">
        <v>47</v>
      </c>
      <c r="X27" s="2"/>
      <c r="Y27" s="55">
        <v>12.34375</v>
      </c>
      <c r="Z27" s="30">
        <v>0</v>
      </c>
      <c r="AA27" s="30">
        <v>13.923592512612899</v>
      </c>
      <c r="AB27" s="31">
        <v>2.2496518257083471</v>
      </c>
      <c r="AC27" s="30"/>
      <c r="AD27" s="45">
        <f t="shared" si="0"/>
        <v>6.2564610243597754</v>
      </c>
      <c r="AE27" s="27">
        <f t="shared" ref="AE27:AE32" si="5">((AD27-Q27)/AD27)*100</f>
        <v>56.756098257032662</v>
      </c>
      <c r="AF27" s="29">
        <f t="shared" ref="AF27:AF32" si="6">(AD27-Q27)*0.0104</f>
        <v>3.6929600930545294E-2</v>
      </c>
    </row>
    <row r="28" spans="1:43" x14ac:dyDescent="0.3">
      <c r="A28" s="91">
        <v>13.131944444445253</v>
      </c>
      <c r="B28" s="92">
        <v>662.13194444444525</v>
      </c>
      <c r="C28" s="92">
        <v>4</v>
      </c>
      <c r="D28" s="93">
        <v>7.39</v>
      </c>
      <c r="E28" s="94">
        <v>2.2607919087072954</v>
      </c>
      <c r="F28" s="94">
        <v>7.2871122215282123</v>
      </c>
      <c r="G28" s="94">
        <v>7.44</v>
      </c>
      <c r="H28" s="94">
        <v>2.2700574493167509</v>
      </c>
      <c r="I28" s="94">
        <v>6.2981469914636685</v>
      </c>
      <c r="J28" s="94">
        <v>7.38</v>
      </c>
      <c r="K28" s="94">
        <v>2.056950015299261</v>
      </c>
      <c r="L28" s="94">
        <v>6.1940453882989788</v>
      </c>
      <c r="M28" s="94">
        <v>7.4</v>
      </c>
      <c r="N28" s="94">
        <v>2.5202270457720672</v>
      </c>
      <c r="O28" s="94">
        <v>5.7255881740578802</v>
      </c>
      <c r="P28" s="94">
        <v>7.4983333333333322</v>
      </c>
      <c r="Q28" s="94">
        <f t="shared" si="3"/>
        <v>2.2770066047738435</v>
      </c>
      <c r="R28" s="95">
        <f t="shared" si="4"/>
        <v>6.3762231938371849</v>
      </c>
      <c r="S28" s="93">
        <v>7.69</v>
      </c>
      <c r="T28" s="56">
        <v>-380</v>
      </c>
      <c r="U28" s="94">
        <v>1.158192576182016</v>
      </c>
      <c r="V28" s="94">
        <v>6.5584009993753902</v>
      </c>
      <c r="W28" s="100"/>
      <c r="X28" s="2"/>
      <c r="Y28" s="55">
        <v>13.131944444445253</v>
      </c>
      <c r="Z28" s="30">
        <v>0</v>
      </c>
      <c r="AA28" s="30">
        <v>13.040080665089349</v>
      </c>
      <c r="AB28" s="31">
        <v>2.0295753339808518</v>
      </c>
      <c r="AC28" s="30"/>
      <c r="AD28" s="45">
        <f t="shared" si="0"/>
        <v>5.6578768061628155</v>
      </c>
      <c r="AE28" s="27">
        <f t="shared" si="5"/>
        <v>59.755104559830194</v>
      </c>
      <c r="AF28" s="29">
        <f t="shared" si="6"/>
        <v>3.5161050094445305E-2</v>
      </c>
    </row>
    <row r="29" spans="1:43" x14ac:dyDescent="0.3">
      <c r="A29" s="18">
        <v>14.013888888890506</v>
      </c>
      <c r="B29" s="19">
        <v>663.01388888889051</v>
      </c>
      <c r="C29" s="19">
        <v>4</v>
      </c>
      <c r="D29" s="45">
        <v>7.33</v>
      </c>
      <c r="E29" s="27">
        <v>2.5850858300382602</v>
      </c>
      <c r="F29" s="27">
        <v>7.2871122215282123</v>
      </c>
      <c r="G29" s="27">
        <v>7.38</v>
      </c>
      <c r="H29" s="27">
        <v>2.5758202894288038</v>
      </c>
      <c r="I29" s="27">
        <v>6.7145534041224231</v>
      </c>
      <c r="J29" s="27">
        <v>7.35</v>
      </c>
      <c r="K29" s="27">
        <v>2.4553682615058743</v>
      </c>
      <c r="L29" s="27">
        <v>6.7666042057047679</v>
      </c>
      <c r="M29" s="27">
        <v>7.32</v>
      </c>
      <c r="N29" s="27">
        <v>2.8259898858841193</v>
      </c>
      <c r="O29" s="27">
        <v>5.8817405788049131</v>
      </c>
      <c r="P29" s="27">
        <v>7.4433333333333342</v>
      </c>
      <c r="Q29" s="27">
        <f t="shared" si="3"/>
        <v>2.6105660667142647</v>
      </c>
      <c r="R29" s="38">
        <f t="shared" si="4"/>
        <v>6.6625026025400791</v>
      </c>
      <c r="S29" s="45">
        <v>7.64</v>
      </c>
      <c r="T29" s="2">
        <v>-391</v>
      </c>
      <c r="U29" s="27">
        <v>1.2786446041049457</v>
      </c>
      <c r="V29" s="27">
        <v>7.3912138246929002</v>
      </c>
      <c r="W29" s="100"/>
      <c r="X29" s="2"/>
      <c r="Y29" s="55">
        <v>14.013888888890506</v>
      </c>
      <c r="Z29" s="30">
        <v>0</v>
      </c>
      <c r="AA29" s="30">
        <v>13.186817608369726</v>
      </c>
      <c r="AB29" s="31">
        <v>2.4759507329519113</v>
      </c>
      <c r="AC29" s="30"/>
      <c r="AD29" s="45">
        <f t="shared" si="0"/>
        <v>5.3715973974599214</v>
      </c>
      <c r="AE29" s="27">
        <f t="shared" si="5"/>
        <v>51.400563490690331</v>
      </c>
      <c r="AF29" s="29">
        <f t="shared" si="6"/>
        <v>2.8714725839754828E-2</v>
      </c>
    </row>
    <row r="30" spans="1:43" x14ac:dyDescent="0.3">
      <c r="A30" s="18">
        <v>15.03125</v>
      </c>
      <c r="B30" s="19">
        <v>664.03125</v>
      </c>
      <c r="C30" s="19">
        <v>4</v>
      </c>
      <c r="D30" s="45">
        <v>7.28</v>
      </c>
      <c r="E30" s="27">
        <v>2.9927696168543299</v>
      </c>
      <c r="F30" s="27">
        <v>6.6625026025400791</v>
      </c>
      <c r="G30" s="27">
        <v>7.28</v>
      </c>
      <c r="H30" s="27">
        <v>3.3819223224514867</v>
      </c>
      <c r="I30" s="27">
        <v>5.6735373724755362</v>
      </c>
      <c r="J30" s="27">
        <v>7.27</v>
      </c>
      <c r="K30" s="27">
        <v>2.7518655610084699</v>
      </c>
      <c r="L30" s="27">
        <v>6.8186550072871119</v>
      </c>
      <c r="M30" s="27">
        <v>7.26</v>
      </c>
      <c r="N30" s="27">
        <v>3.344860160013662</v>
      </c>
      <c r="O30" s="27">
        <v>6.7145534041224231</v>
      </c>
      <c r="P30" s="27">
        <v>7.3683333333333332</v>
      </c>
      <c r="Q30" s="27">
        <f t="shared" si="3"/>
        <v>3.1178544150819869</v>
      </c>
      <c r="R30" s="38">
        <f t="shared" si="4"/>
        <v>6.467312096606288</v>
      </c>
      <c r="S30" s="45">
        <v>7.56</v>
      </c>
      <c r="T30" s="2">
        <v>-393</v>
      </c>
      <c r="U30" s="27">
        <v>1.3342378477616825</v>
      </c>
      <c r="V30" s="27">
        <v>6.8707058088694568</v>
      </c>
      <c r="W30" s="100"/>
      <c r="X30" s="2"/>
      <c r="Y30" s="55">
        <v>15.03125</v>
      </c>
      <c r="Z30" s="30">
        <v>0</v>
      </c>
      <c r="AA30" s="30">
        <v>13.679962135853955</v>
      </c>
      <c r="AB30" s="31">
        <v>1.9780627413574037</v>
      </c>
      <c r="AC30" s="30"/>
      <c r="AD30" s="45">
        <f t="shared" si="0"/>
        <v>5.5667879033937124</v>
      </c>
      <c r="AE30" s="27">
        <f t="shared" si="5"/>
        <v>43.991859054280987</v>
      </c>
      <c r="AF30" s="29">
        <f t="shared" si="6"/>
        <v>2.5468908278441945E-2</v>
      </c>
    </row>
    <row r="31" spans="1:43" x14ac:dyDescent="0.3">
      <c r="A31" s="18">
        <v>17.215277777781012</v>
      </c>
      <c r="B31" s="19">
        <v>666.21527777778101</v>
      </c>
      <c r="C31" s="19">
        <v>4</v>
      </c>
      <c r="D31" s="45">
        <v>7.16</v>
      </c>
      <c r="E31" s="27">
        <v>3.9841824620661352</v>
      </c>
      <c r="F31" s="27">
        <v>7.5994170310222779</v>
      </c>
      <c r="G31" s="27">
        <v>7.13</v>
      </c>
      <c r="H31" s="27">
        <v>3.8729959747526617</v>
      </c>
      <c r="I31" s="27">
        <v>6.9227566104518008</v>
      </c>
      <c r="J31" s="27">
        <v>7.14</v>
      </c>
      <c r="K31" s="27">
        <v>3.8266682717053806</v>
      </c>
      <c r="L31" s="27">
        <v>7.4953154278575873</v>
      </c>
      <c r="M31" s="27">
        <v>7.17</v>
      </c>
      <c r="N31" s="27">
        <v>4.3548040864443793</v>
      </c>
      <c r="O31" s="27">
        <v>7.1309598167811785</v>
      </c>
      <c r="P31" s="27">
        <v>7.1466666666666674</v>
      </c>
      <c r="Q31" s="27">
        <f t="shared" si="3"/>
        <v>4.0096626987421393</v>
      </c>
      <c r="R31" s="38">
        <f t="shared" si="4"/>
        <v>7.2871122215282114</v>
      </c>
      <c r="S31" s="45">
        <v>7.14</v>
      </c>
      <c r="T31" s="2">
        <v>-399</v>
      </c>
      <c r="U31" s="27">
        <v>3.1595493478245396</v>
      </c>
      <c r="V31" s="27">
        <v>8.0158234436810325</v>
      </c>
      <c r="W31" s="100"/>
      <c r="X31" s="2"/>
      <c r="Y31" s="55">
        <v>17.215277777781012</v>
      </c>
      <c r="Z31" s="30">
        <v>0</v>
      </c>
      <c r="AA31" s="30">
        <v>13.308802630833474</v>
      </c>
      <c r="AB31" s="31">
        <v>1.9261787849388459</v>
      </c>
      <c r="AC31" s="30"/>
      <c r="AD31" s="45">
        <f t="shared" si="0"/>
        <v>4.7469877784717891</v>
      </c>
      <c r="AE31" s="27">
        <f t="shared" si="5"/>
        <v>15.532483211216922</v>
      </c>
      <c r="AF31" s="29">
        <f t="shared" si="6"/>
        <v>7.668180829188357E-3</v>
      </c>
    </row>
    <row r="32" spans="1:43" x14ac:dyDescent="0.3">
      <c r="A32" s="18">
        <v>18.211805555554747</v>
      </c>
      <c r="B32" s="19">
        <v>667.21180555555475</v>
      </c>
      <c r="C32" s="19">
        <v>4</v>
      </c>
      <c r="D32" s="45">
        <v>7.15</v>
      </c>
      <c r="E32" s="27">
        <v>4.8088155763077314</v>
      </c>
      <c r="F32" s="27">
        <v>7.6514678326046219</v>
      </c>
      <c r="G32" s="27">
        <v>7.28</v>
      </c>
      <c r="H32" s="27">
        <v>4.512318276805134</v>
      </c>
      <c r="I32" s="27">
        <v>6.7145534041224231</v>
      </c>
      <c r="J32" s="27">
        <v>7.18</v>
      </c>
      <c r="K32" s="27">
        <v>4.4103973301011168</v>
      </c>
      <c r="L32" s="27">
        <v>7.7555694357693099</v>
      </c>
      <c r="M32" s="27">
        <v>7.21</v>
      </c>
      <c r="N32" s="27">
        <v>4.8180811169171864</v>
      </c>
      <c r="O32" s="27">
        <v>6.8186550072871119</v>
      </c>
      <c r="P32" s="27">
        <v>7.2166666666666677</v>
      </c>
      <c r="Q32" s="27">
        <f t="shared" si="3"/>
        <v>4.6374030750327915</v>
      </c>
      <c r="R32" s="38">
        <f t="shared" si="4"/>
        <v>7.2350614199458665</v>
      </c>
      <c r="S32" s="45">
        <v>7.24</v>
      </c>
      <c r="T32" s="2">
        <v>-401</v>
      </c>
      <c r="U32" s="27">
        <v>3.7247473250013639</v>
      </c>
      <c r="V32" s="27">
        <v>7.2871122215282123</v>
      </c>
      <c r="W32" s="100"/>
      <c r="X32" s="2"/>
      <c r="Y32" s="55">
        <v>18.211805555554747</v>
      </c>
      <c r="Z32" s="30">
        <v>0</v>
      </c>
      <c r="AA32" s="30"/>
      <c r="AB32" s="31">
        <v>1.1321976663580271</v>
      </c>
      <c r="AC32" s="30"/>
      <c r="AD32" s="45">
        <f t="shared" si="0"/>
        <v>4.799038580054134</v>
      </c>
      <c r="AE32" s="27">
        <f t="shared" si="5"/>
        <v>3.3680809671573679</v>
      </c>
      <c r="AF32" s="29">
        <f t="shared" si="6"/>
        <v>1.6810092522219619E-3</v>
      </c>
    </row>
    <row r="33" spans="1:32" x14ac:dyDescent="0.3">
      <c r="A33" s="18">
        <v>19.34375</v>
      </c>
      <c r="B33" s="19">
        <v>668.34375</v>
      </c>
      <c r="C33" s="19">
        <v>4</v>
      </c>
      <c r="D33" s="45">
        <v>7.18</v>
      </c>
      <c r="E33" s="27">
        <v>5.4296067971412905</v>
      </c>
      <c r="F33" s="27">
        <v>7.3391630231105545</v>
      </c>
      <c r="G33" s="27">
        <v>7.12</v>
      </c>
      <c r="H33" s="27">
        <v>5.4481378783602024</v>
      </c>
      <c r="I33" s="27">
        <v>7.7555694357693099</v>
      </c>
      <c r="J33" s="27">
        <v>7.15</v>
      </c>
      <c r="K33" s="27">
        <v>5.2072338225143451</v>
      </c>
      <c r="L33" s="27">
        <v>7.5994170310222779</v>
      </c>
      <c r="M33" s="27">
        <v>7.14</v>
      </c>
      <c r="N33" s="27">
        <v>5.3276858504372733</v>
      </c>
      <c r="O33" s="27">
        <v>7.9117218405163436</v>
      </c>
      <c r="P33" s="27">
        <v>7.1450000000000005</v>
      </c>
      <c r="Q33" s="27">
        <f t="shared" si="3"/>
        <v>5.3531660871132773</v>
      </c>
      <c r="R33" s="38">
        <f t="shared" si="4"/>
        <v>7.651467832604621</v>
      </c>
      <c r="S33" s="45">
        <v>7.14</v>
      </c>
      <c r="T33" s="2">
        <v>-395</v>
      </c>
      <c r="U33" s="27">
        <v>4.3177419240065555</v>
      </c>
      <c r="V33" s="27">
        <v>8.6404330626691657</v>
      </c>
      <c r="W33" s="100"/>
      <c r="X33" s="2"/>
      <c r="Y33" s="55">
        <v>19.34375</v>
      </c>
      <c r="Z33" s="30">
        <v>0</v>
      </c>
      <c r="AA33" s="30"/>
      <c r="AB33" s="31">
        <v>1.0181949679157791</v>
      </c>
      <c r="AC33" s="30"/>
      <c r="AD33" s="45">
        <f t="shared" si="0"/>
        <v>4.3826321673953794</v>
      </c>
      <c r="AE33" s="27">
        <v>0</v>
      </c>
      <c r="AF33" s="29">
        <v>0</v>
      </c>
    </row>
    <row r="34" spans="1:32" x14ac:dyDescent="0.3">
      <c r="A34" s="18">
        <v>20</v>
      </c>
      <c r="B34" s="19">
        <v>669</v>
      </c>
      <c r="C34" s="19">
        <v>4</v>
      </c>
      <c r="D34" s="45">
        <v>7.12</v>
      </c>
      <c r="E34" s="27">
        <v>5.6334486905493257</v>
      </c>
      <c r="F34" s="27">
        <v>7.7555694357693099</v>
      </c>
      <c r="G34" s="27">
        <v>7.13</v>
      </c>
      <c r="H34" s="27">
        <v>5.9021493682235535</v>
      </c>
      <c r="I34" s="27">
        <v>7.0268582136164897</v>
      </c>
      <c r="J34" s="27">
        <v>7.11</v>
      </c>
      <c r="K34" s="27">
        <v>5.8465561245668169</v>
      </c>
      <c r="L34" s="27">
        <v>7.4953154278575873</v>
      </c>
      <c r="M34" s="27">
        <v>7.11</v>
      </c>
      <c r="N34" s="27">
        <v>6.0318669367559394</v>
      </c>
      <c r="O34" s="27">
        <v>6.6625026025400791</v>
      </c>
      <c r="P34" s="27">
        <v>7.1849999999999996</v>
      </c>
      <c r="Q34" s="27">
        <f t="shared" si="3"/>
        <v>5.8535052800239091</v>
      </c>
      <c r="R34" s="38">
        <f t="shared" si="4"/>
        <v>7.2350614199458665</v>
      </c>
      <c r="S34" s="45">
        <v>7.32</v>
      </c>
      <c r="T34" s="2">
        <v>-395</v>
      </c>
      <c r="U34" s="27">
        <v>4.0675723275512405</v>
      </c>
      <c r="V34" s="27">
        <v>7.3391630231105545</v>
      </c>
      <c r="W34" s="100"/>
      <c r="X34" s="2"/>
      <c r="Y34" s="55">
        <v>20</v>
      </c>
      <c r="Z34" s="30">
        <v>0</v>
      </c>
      <c r="AA34" s="30">
        <v>12.842322697448642</v>
      </c>
      <c r="AB34" s="31">
        <v>1.8774238471626779</v>
      </c>
      <c r="AC34" s="30"/>
      <c r="AD34" s="45">
        <f t="shared" si="0"/>
        <v>4.799038580054134</v>
      </c>
      <c r="AE34" s="27">
        <v>0</v>
      </c>
      <c r="AF34" s="29">
        <v>0</v>
      </c>
    </row>
    <row r="35" spans="1:32" x14ac:dyDescent="0.3">
      <c r="A35" s="18">
        <v>20.989583333335759</v>
      </c>
      <c r="B35" s="19">
        <v>669.98958333333576</v>
      </c>
      <c r="C35" s="19">
        <v>4</v>
      </c>
      <c r="D35" s="45">
        <v>7.13</v>
      </c>
      <c r="E35" s="27">
        <v>6.0503980179748522</v>
      </c>
      <c r="F35" s="27">
        <v>7.7555694357693099</v>
      </c>
      <c r="G35" s="27">
        <v>7.08</v>
      </c>
      <c r="H35" s="27">
        <v>5.8650872057857297</v>
      </c>
      <c r="I35" s="27">
        <v>7.7555694357693099</v>
      </c>
      <c r="J35" s="27">
        <v>7.1</v>
      </c>
      <c r="K35" s="27">
        <v>6.1245223428505007</v>
      </c>
      <c r="L35" s="27">
        <v>7.8076202373516548</v>
      </c>
      <c r="M35" s="27">
        <v>7.11</v>
      </c>
      <c r="N35" s="27">
        <v>6.0133358555370275</v>
      </c>
      <c r="O35" s="27">
        <v>7.7555694357693099</v>
      </c>
      <c r="P35" s="27">
        <v>7.1533333333333333</v>
      </c>
      <c r="Q35" s="27">
        <f t="shared" si="3"/>
        <v>6.0133358555370275</v>
      </c>
      <c r="R35" s="38">
        <f t="shared" si="4"/>
        <v>7.7685821361648966</v>
      </c>
      <c r="S35" s="45">
        <v>7.25</v>
      </c>
      <c r="T35" s="2">
        <v>-395</v>
      </c>
      <c r="U35" s="27">
        <v>4.9755953072779411</v>
      </c>
      <c r="V35" s="27">
        <v>7.8596710389339997</v>
      </c>
      <c r="W35" s="100"/>
      <c r="X35" s="2"/>
      <c r="Y35" s="55">
        <v>20.989583333335759</v>
      </c>
      <c r="Z35" s="30">
        <v>0</v>
      </c>
      <c r="AA35" s="30">
        <v>13.200287584515342</v>
      </c>
      <c r="AB35" s="31">
        <v>1.881267825352799</v>
      </c>
      <c r="AC35" s="30"/>
      <c r="AD35" s="45">
        <f t="shared" si="0"/>
        <v>4.2655178638351039</v>
      </c>
      <c r="AE35" s="27">
        <v>0</v>
      </c>
      <c r="AF35" s="29">
        <v>0</v>
      </c>
    </row>
    <row r="36" spans="1:32" x14ac:dyDescent="0.3">
      <c r="A36" s="18">
        <v>22.263888888890506</v>
      </c>
      <c r="B36" s="19">
        <v>671.26388888889051</v>
      </c>
      <c r="C36" s="19">
        <v>4</v>
      </c>
      <c r="D36" s="45">
        <v>7.07</v>
      </c>
      <c r="E36" s="27">
        <v>6.4302851829625522</v>
      </c>
      <c r="F36" s="27">
        <v>7.1309598167811785</v>
      </c>
      <c r="G36" s="27">
        <v>7.1</v>
      </c>
      <c r="H36" s="27">
        <v>6.5414716702760263</v>
      </c>
      <c r="I36" s="27">
        <v>6.8186550072871119</v>
      </c>
      <c r="J36" s="27">
        <v>7.08</v>
      </c>
      <c r="K36" s="27">
        <v>6.3746919393058157</v>
      </c>
      <c r="L36" s="27">
        <v>6.8707058088694568</v>
      </c>
      <c r="M36" s="27">
        <v>7.09</v>
      </c>
      <c r="N36" s="27">
        <v>6.7360480230746056</v>
      </c>
      <c r="O36" s="27">
        <v>6.9227566104518008</v>
      </c>
      <c r="P36" s="27">
        <v>7.1433333333333335</v>
      </c>
      <c r="Q36" s="27">
        <f t="shared" si="3"/>
        <v>6.5206242039047497</v>
      </c>
      <c r="R36" s="38">
        <f t="shared" si="4"/>
        <v>6.9357693108473875</v>
      </c>
      <c r="S36" s="45">
        <v>7.26</v>
      </c>
      <c r="T36" s="2">
        <v>-396</v>
      </c>
      <c r="U36" s="27">
        <v>4.5401148986335018</v>
      </c>
      <c r="V36" s="27">
        <v>6.9748074120341448</v>
      </c>
      <c r="W36" s="100"/>
      <c r="X36" s="2"/>
      <c r="Y36" s="55">
        <v>22.263888888890506</v>
      </c>
      <c r="Z36" s="30">
        <v>0</v>
      </c>
      <c r="AA36" s="30">
        <v>12.04303206333709</v>
      </c>
      <c r="AB36" s="31">
        <v>0.17352167155560844</v>
      </c>
      <c r="AC36" s="30"/>
      <c r="AD36" s="45">
        <f t="shared" si="0"/>
        <v>5.098330689152613</v>
      </c>
      <c r="AE36" s="27">
        <v>0</v>
      </c>
      <c r="AF36" s="29">
        <v>0</v>
      </c>
    </row>
    <row r="37" spans="1:32" x14ac:dyDescent="0.3">
      <c r="A37" s="18">
        <v>23.006944444445253</v>
      </c>
      <c r="B37" s="19">
        <v>672.00694444444525</v>
      </c>
      <c r="C37" s="19">
        <v>4</v>
      </c>
      <c r="D37" s="45">
        <v>7.08</v>
      </c>
      <c r="E37" s="27">
        <v>6.5785338327138509</v>
      </c>
      <c r="F37" s="27">
        <v>6.8186550072871119</v>
      </c>
      <c r="G37" s="27">
        <v>7.25</v>
      </c>
      <c r="H37" s="27">
        <v>6.5044095078382016</v>
      </c>
      <c r="I37" s="27">
        <v>7.2350614199458674</v>
      </c>
      <c r="J37" s="27">
        <v>7.1</v>
      </c>
      <c r="K37" s="27">
        <v>6.8472345103880778</v>
      </c>
      <c r="L37" s="27">
        <v>7.0789090151988354</v>
      </c>
      <c r="M37" s="27">
        <v>7.1</v>
      </c>
      <c r="N37" s="27">
        <v>6.8379689697786228</v>
      </c>
      <c r="O37" s="27">
        <v>6.8186550072871119</v>
      </c>
      <c r="P37" s="27">
        <v>7.1883333333333326</v>
      </c>
      <c r="Q37" s="27">
        <f t="shared" si="3"/>
        <v>6.6920367051796878</v>
      </c>
      <c r="R37" s="38">
        <f t="shared" si="4"/>
        <v>6.9878201124297323</v>
      </c>
      <c r="S37" s="45">
        <v>7.3</v>
      </c>
      <c r="T37" s="2">
        <v>-400</v>
      </c>
      <c r="U37" s="27">
        <v>2.5480236676004355</v>
      </c>
      <c r="V37" s="27">
        <v>10.930668332292317</v>
      </c>
      <c r="W37" s="100"/>
      <c r="X37" s="2"/>
      <c r="Y37" s="55">
        <v>24.006944444445253</v>
      </c>
      <c r="Z37" s="30">
        <v>0</v>
      </c>
      <c r="AA37" s="30">
        <v>12.458882906411439</v>
      </c>
      <c r="AB37" s="31">
        <v>0.22262513974035109</v>
      </c>
      <c r="AC37" s="30"/>
      <c r="AD37" s="45">
        <f t="shared" si="0"/>
        <v>5.0462798875702681</v>
      </c>
      <c r="AE37" s="27">
        <v>0</v>
      </c>
      <c r="AF37" s="29">
        <v>0</v>
      </c>
    </row>
    <row r="38" spans="1:32" x14ac:dyDescent="0.3">
      <c r="A38" s="18">
        <v>24.260416666671517</v>
      </c>
      <c r="B38" s="19">
        <v>673.26041666667152</v>
      </c>
      <c r="C38" s="19">
        <v>4</v>
      </c>
      <c r="D38" s="45">
        <v>7.43</v>
      </c>
      <c r="E38" s="27">
        <v>2.2793229899262077</v>
      </c>
      <c r="F38" s="27">
        <v>6.1419945867166357</v>
      </c>
      <c r="G38" s="27">
        <v>7.49</v>
      </c>
      <c r="H38" s="27">
        <v>1.9920912310330676</v>
      </c>
      <c r="I38" s="27">
        <v>6.2981469914636685</v>
      </c>
      <c r="J38" s="27">
        <v>7.45</v>
      </c>
      <c r="K38" s="27">
        <v>1.9272324467668747</v>
      </c>
      <c r="L38" s="27">
        <v>6.4542993962107014</v>
      </c>
      <c r="M38" s="27">
        <v>7.46</v>
      </c>
      <c r="N38" s="27">
        <v>2.3627128554113126</v>
      </c>
      <c r="O38" s="27">
        <v>6.5063501977930462</v>
      </c>
      <c r="P38" s="27">
        <v>7.495000000000001</v>
      </c>
      <c r="Q38" s="27">
        <f t="shared" si="3"/>
        <v>2.1403398807843654</v>
      </c>
      <c r="R38" s="38">
        <f t="shared" si="4"/>
        <v>6.3501977930460134</v>
      </c>
      <c r="S38" s="45">
        <v>7.57</v>
      </c>
      <c r="T38" s="2">
        <v>-401</v>
      </c>
      <c r="U38" s="27">
        <v>1.5658763629980856</v>
      </c>
      <c r="V38" s="27">
        <v>6.5584009993753902</v>
      </c>
      <c r="W38" s="101" t="s">
        <v>48</v>
      </c>
      <c r="X38" s="2"/>
      <c r="Y38" s="55">
        <v>26.260416666671517</v>
      </c>
      <c r="Z38" s="30">
        <v>0</v>
      </c>
      <c r="AA38" s="30">
        <v>12.832974113697118</v>
      </c>
      <c r="AB38" s="31">
        <v>1.6840992842503455</v>
      </c>
      <c r="AC38" s="30"/>
      <c r="AD38" s="45">
        <f t="shared" si="0"/>
        <v>5.6839022069539871</v>
      </c>
      <c r="AE38" s="27">
        <f t="shared" ref="AE38:AE44" si="7">((AD38-Q38)/AD38)*100</f>
        <v>62.343829945459653</v>
      </c>
      <c r="AF38" s="29">
        <f t="shared" ref="AF38:AF44" si="8">(AD38-Q38)*0.0104</f>
        <v>3.6853048192164062E-2</v>
      </c>
    </row>
    <row r="39" spans="1:32" x14ac:dyDescent="0.3">
      <c r="A39" s="91">
        <v>25.979166666671517</v>
      </c>
      <c r="B39" s="92">
        <v>674.97916666667152</v>
      </c>
      <c r="C39" s="92">
        <v>4</v>
      </c>
      <c r="D39" s="93">
        <v>7.43</v>
      </c>
      <c r="E39" s="94">
        <v>2.5480236676004355</v>
      </c>
      <c r="F39" s="94">
        <v>6.4542993962107014</v>
      </c>
      <c r="G39" s="94">
        <v>7.4</v>
      </c>
      <c r="H39" s="94">
        <v>2.371978396020769</v>
      </c>
      <c r="I39" s="94">
        <v>6.8186550072871119</v>
      </c>
      <c r="J39" s="94">
        <v>7.42</v>
      </c>
      <c r="K39" s="94">
        <v>2.1866675838316461</v>
      </c>
      <c r="L39" s="94">
        <v>6.0899437851342908</v>
      </c>
      <c r="M39" s="94">
        <v>7.43</v>
      </c>
      <c r="N39" s="94">
        <v>2.5480236676004355</v>
      </c>
      <c r="O39" s="94">
        <v>6.7666042057047679</v>
      </c>
      <c r="P39" s="94">
        <v>7.5066666666666668</v>
      </c>
      <c r="Q39" s="94">
        <f t="shared" si="3"/>
        <v>2.4136733287633216</v>
      </c>
      <c r="R39" s="95">
        <f t="shared" si="4"/>
        <v>6.5323755985842187</v>
      </c>
      <c r="S39" s="93">
        <v>7.68</v>
      </c>
      <c r="T39" s="56">
        <v>-400</v>
      </c>
      <c r="U39" s="94">
        <v>1.2693790634954898</v>
      </c>
      <c r="V39" s="94">
        <v>8.484280657922131</v>
      </c>
      <c r="W39" s="100"/>
      <c r="X39" s="2"/>
      <c r="Y39" s="55">
        <v>27.979166666671517</v>
      </c>
      <c r="Z39" s="30">
        <v>0</v>
      </c>
      <c r="AA39" s="30">
        <v>10.044945936226455</v>
      </c>
      <c r="AB39" s="31">
        <v>1.2378838687695288</v>
      </c>
      <c r="AC39" s="30"/>
      <c r="AD39" s="45">
        <f t="shared" si="0"/>
        <v>5.5017244014157818</v>
      </c>
      <c r="AE39" s="27">
        <f t="shared" si="7"/>
        <v>56.128785219735825</v>
      </c>
      <c r="AF39" s="29">
        <f t="shared" si="8"/>
        <v>3.2115731155585581E-2</v>
      </c>
    </row>
    <row r="40" spans="1:32" x14ac:dyDescent="0.3">
      <c r="A40" s="18">
        <v>26.96875</v>
      </c>
      <c r="B40" s="19">
        <v>675.96875</v>
      </c>
      <c r="C40" s="19">
        <v>4</v>
      </c>
      <c r="D40" s="45">
        <v>7.37</v>
      </c>
      <c r="E40" s="27">
        <v>2.8074588046652069</v>
      </c>
      <c r="F40" s="27">
        <v>6.8707058088694568</v>
      </c>
      <c r="G40" s="27">
        <v>7.34</v>
      </c>
      <c r="H40" s="27">
        <v>2.8074588046652069</v>
      </c>
      <c r="I40" s="27">
        <v>7.1830106183635225</v>
      </c>
      <c r="J40" s="27">
        <v>7.32</v>
      </c>
      <c r="K40" s="27">
        <v>2.5572892082098915</v>
      </c>
      <c r="L40" s="27">
        <v>6.9748074120341448</v>
      </c>
      <c r="M40" s="27">
        <v>7.33</v>
      </c>
      <c r="N40" s="27">
        <v>2.742600020399014</v>
      </c>
      <c r="O40" s="27">
        <v>7.1309598167811785</v>
      </c>
      <c r="P40" s="27">
        <v>7.3833333333333329</v>
      </c>
      <c r="Q40" s="27">
        <f t="shared" si="3"/>
        <v>2.7287017094848296</v>
      </c>
      <c r="R40" s="38">
        <f t="shared" si="4"/>
        <v>7.0398709140120754</v>
      </c>
      <c r="S40" s="45">
        <v>7.47</v>
      </c>
      <c r="T40" s="2">
        <v>-402</v>
      </c>
      <c r="U40" s="27">
        <v>1.8253115000628575</v>
      </c>
      <c r="V40" s="27">
        <v>7.8596710389339997</v>
      </c>
      <c r="W40" s="100"/>
      <c r="X40" s="2"/>
      <c r="Y40" s="55">
        <v>29.96875</v>
      </c>
      <c r="Z40" s="30">
        <v>0</v>
      </c>
      <c r="AA40" s="30">
        <v>12.493781943392749</v>
      </c>
      <c r="AB40" s="31">
        <v>1.1742623393100025</v>
      </c>
      <c r="AC40" s="30"/>
      <c r="AD40" s="45">
        <f t="shared" si="0"/>
        <v>4.994229085987925</v>
      </c>
      <c r="AE40" s="27">
        <f t="shared" si="7"/>
        <v>45.362904614435486</v>
      </c>
      <c r="AF40" s="29">
        <f t="shared" si="8"/>
        <v>2.3561484715632193E-2</v>
      </c>
    </row>
    <row r="41" spans="1:32" x14ac:dyDescent="0.3">
      <c r="A41" s="18">
        <v>27.979166666671517</v>
      </c>
      <c r="B41" s="19">
        <v>676.97916666667152</v>
      </c>
      <c r="C41" s="19">
        <v>4</v>
      </c>
      <c r="D41" s="45">
        <v>7.32</v>
      </c>
      <c r="E41" s="27">
        <v>2.7611311016179263</v>
      </c>
      <c r="F41" s="27">
        <v>5.8817405788049131</v>
      </c>
      <c r="G41" s="27">
        <v>7.3</v>
      </c>
      <c r="H41" s="27">
        <v>3.0205662386826977</v>
      </c>
      <c r="I41" s="27">
        <v>6.4542993962107014</v>
      </c>
      <c r="J41" s="27">
        <v>7.31</v>
      </c>
      <c r="K41" s="27">
        <v>3.0390973199016105</v>
      </c>
      <c r="L41" s="27">
        <v>6.7145534041224231</v>
      </c>
      <c r="M41" s="27">
        <v>7.29</v>
      </c>
      <c r="N41" s="27">
        <v>3.0390973199016105</v>
      </c>
      <c r="O41" s="27">
        <v>6.6625026025400791</v>
      </c>
      <c r="P41" s="27">
        <v>7.3533333333333344</v>
      </c>
      <c r="Q41" s="27">
        <f t="shared" si="3"/>
        <v>2.9649729950259616</v>
      </c>
      <c r="R41" s="38">
        <f t="shared" si="4"/>
        <v>6.4282739954195289</v>
      </c>
      <c r="S41" s="45">
        <v>7.45</v>
      </c>
      <c r="T41" s="2">
        <v>-398</v>
      </c>
      <c r="U41" s="27">
        <v>2.2885885305356641</v>
      </c>
      <c r="V41" s="27">
        <v>6.9748074120341448</v>
      </c>
      <c r="W41" s="100"/>
      <c r="X41" s="2"/>
      <c r="Y41" s="55">
        <v>31.979166666671517</v>
      </c>
      <c r="Z41" s="30">
        <v>0</v>
      </c>
      <c r="AA41" s="30">
        <v>12.22618655987746</v>
      </c>
      <c r="AB41" s="31">
        <v>0.99231213313089905</v>
      </c>
      <c r="AC41" s="30"/>
      <c r="AD41" s="45">
        <f t="shared" si="0"/>
        <v>5.6058260045804715</v>
      </c>
      <c r="AE41" s="27">
        <f t="shared" si="7"/>
        <v>47.109079150810103</v>
      </c>
      <c r="AF41" s="29">
        <f t="shared" si="8"/>
        <v>2.7464871299366901E-2</v>
      </c>
    </row>
    <row r="42" spans="1:32" x14ac:dyDescent="0.3">
      <c r="A42" s="18">
        <v>29</v>
      </c>
      <c r="B42" s="19">
        <v>678</v>
      </c>
      <c r="C42" s="19">
        <v>4</v>
      </c>
      <c r="D42" s="45">
        <v>7.28</v>
      </c>
      <c r="E42" s="27">
        <v>3.6413574595162586</v>
      </c>
      <c r="F42" s="27">
        <v>6.4022485946283574</v>
      </c>
      <c r="G42" s="27">
        <v>7.2</v>
      </c>
      <c r="H42" s="27">
        <v>3.7988716498770123</v>
      </c>
      <c r="I42" s="27">
        <v>7.3912138246929002</v>
      </c>
      <c r="J42" s="27">
        <v>7.25</v>
      </c>
      <c r="K42" s="27">
        <v>3.7154817843919079</v>
      </c>
      <c r="L42" s="27">
        <v>7.4432646262752442</v>
      </c>
      <c r="M42" s="27">
        <v>7.24</v>
      </c>
      <c r="N42" s="27">
        <v>3.9285892184093982</v>
      </c>
      <c r="O42" s="27">
        <v>7.2350614199458674</v>
      </c>
      <c r="P42" s="27">
        <v>7.2650000000000006</v>
      </c>
      <c r="Q42" s="27">
        <f t="shared" si="3"/>
        <v>3.771075028048644</v>
      </c>
      <c r="R42" s="38">
        <f t="shared" si="4"/>
        <v>7.1179471163855927</v>
      </c>
      <c r="S42" s="45">
        <v>7.31</v>
      </c>
      <c r="T42" s="2">
        <v>-406</v>
      </c>
      <c r="U42" s="27">
        <v>2.6406790736949963</v>
      </c>
      <c r="V42" s="27">
        <v>7.1830106183635225</v>
      </c>
      <c r="W42" s="100"/>
      <c r="X42" s="2"/>
      <c r="Y42" s="55">
        <v>35</v>
      </c>
      <c r="Z42" s="30">
        <v>0</v>
      </c>
      <c r="AA42" s="30">
        <v>11.952328985890668</v>
      </c>
      <c r="AB42" s="31">
        <v>0.8801339495924082</v>
      </c>
      <c r="AC42" s="30"/>
      <c r="AD42" s="45">
        <f t="shared" si="0"/>
        <v>4.9161528836144077</v>
      </c>
      <c r="AE42" s="27">
        <f t="shared" si="7"/>
        <v>23.292153085440464</v>
      </c>
      <c r="AF42" s="29">
        <f t="shared" si="8"/>
        <v>1.1908809697883943E-2</v>
      </c>
    </row>
    <row r="43" spans="1:32" x14ac:dyDescent="0.3">
      <c r="A43" s="18">
        <v>30.020833333335759</v>
      </c>
      <c r="B43" s="19">
        <v>679.02083333333576</v>
      </c>
      <c r="C43" s="19">
        <v>4</v>
      </c>
      <c r="D43" s="45">
        <v>7.24</v>
      </c>
      <c r="E43" s="27">
        <v>3.9193236777999418</v>
      </c>
      <c r="F43" s="27">
        <v>7.2350614199458674</v>
      </c>
      <c r="G43" s="27">
        <v>7.25</v>
      </c>
      <c r="H43" s="27">
        <v>4.0675723275512405</v>
      </c>
      <c r="I43" s="27">
        <v>7.2871122215282123</v>
      </c>
      <c r="J43" s="27">
        <v>7.26</v>
      </c>
      <c r="K43" s="27">
        <v>4.0027135432850471</v>
      </c>
      <c r="L43" s="27">
        <v>7.4432646262752442</v>
      </c>
      <c r="M43" s="27">
        <v>7.29</v>
      </c>
      <c r="N43" s="27">
        <v>4.1416966524268899</v>
      </c>
      <c r="O43" s="27">
        <v>8.2240266500104102</v>
      </c>
      <c r="P43" s="27">
        <v>7.29</v>
      </c>
      <c r="Q43" s="27">
        <f t="shared" si="3"/>
        <v>4.0328265502657796</v>
      </c>
      <c r="R43" s="38">
        <f t="shared" si="4"/>
        <v>7.547366229439934</v>
      </c>
      <c r="S43" s="45">
        <v>7.35</v>
      </c>
      <c r="T43" s="2">
        <v>-405</v>
      </c>
      <c r="U43" s="27">
        <v>3.4189844848893114</v>
      </c>
      <c r="V43" s="27">
        <v>7.7035186341869659</v>
      </c>
      <c r="W43" s="100"/>
      <c r="X43" s="2"/>
      <c r="Y43" s="55">
        <v>38.020833333335759</v>
      </c>
      <c r="Z43" s="30">
        <v>0</v>
      </c>
      <c r="AA43" s="30">
        <v>10.804119080389423</v>
      </c>
      <c r="AB43" s="31">
        <v>1.3676555430139048</v>
      </c>
      <c r="AC43" s="30"/>
      <c r="AD43" s="45">
        <f t="shared" si="0"/>
        <v>4.4867337705600665</v>
      </c>
      <c r="AE43" s="27">
        <f t="shared" si="7"/>
        <v>10.116651522152313</v>
      </c>
      <c r="AF43" s="29">
        <f t="shared" si="8"/>
        <v>4.7206350910605835E-3</v>
      </c>
    </row>
    <row r="44" spans="1:32" x14ac:dyDescent="0.3">
      <c r="A44" s="18">
        <v>31.197916666671517</v>
      </c>
      <c r="B44" s="19">
        <v>680.19791666667152</v>
      </c>
      <c r="C44" s="19">
        <v>4</v>
      </c>
      <c r="D44" s="45">
        <v>7.15</v>
      </c>
      <c r="E44" s="27">
        <v>4.4474594925389415</v>
      </c>
      <c r="F44" s="27">
        <v>7.3391630231105545</v>
      </c>
      <c r="G44" s="27">
        <v>7.18</v>
      </c>
      <c r="H44" s="27">
        <v>4.3548040864443793</v>
      </c>
      <c r="I44" s="27">
        <v>7.3912138246929002</v>
      </c>
      <c r="J44" s="27">
        <v>7.12</v>
      </c>
      <c r="K44" s="27">
        <v>3.9378547590188546</v>
      </c>
      <c r="L44" s="27">
        <v>7.6514678326046219</v>
      </c>
      <c r="M44" s="27">
        <v>7.13</v>
      </c>
      <c r="N44" s="27">
        <v>4.3918662488822049</v>
      </c>
      <c r="O44" s="27">
        <v>7.4953154278575873</v>
      </c>
      <c r="P44" s="27">
        <v>7.1933333333333325</v>
      </c>
      <c r="Q44" s="27">
        <f t="shared" si="3"/>
        <v>4.2829961467210955</v>
      </c>
      <c r="R44" s="38">
        <f t="shared" si="4"/>
        <v>7.4692900270664166</v>
      </c>
      <c r="S44" s="45">
        <v>7.29</v>
      </c>
      <c r="T44" s="2">
        <v>-403</v>
      </c>
      <c r="U44" s="27">
        <v>2.6684756955233651</v>
      </c>
      <c r="V44" s="27">
        <v>7.3912138246929002</v>
      </c>
      <c r="W44" s="100"/>
      <c r="X44" s="2"/>
      <c r="Y44" s="55">
        <v>40.197916666671517</v>
      </c>
      <c r="Z44" s="30">
        <v>0</v>
      </c>
      <c r="AA44" s="30">
        <v>12.738390351986371</v>
      </c>
      <c r="AB44" s="31">
        <v>0.61902849724052433</v>
      </c>
      <c r="AC44" s="30"/>
      <c r="AD44" s="45">
        <f t="shared" si="0"/>
        <v>4.5648099729335838</v>
      </c>
      <c r="AE44" s="27">
        <f t="shared" si="7"/>
        <v>6.1736157229646977</v>
      </c>
      <c r="AF44" s="29">
        <f t="shared" si="8"/>
        <v>2.930863792609878E-3</v>
      </c>
    </row>
    <row r="45" spans="1:32" x14ac:dyDescent="0.3">
      <c r="A45" s="18">
        <v>32.253472222226264</v>
      </c>
      <c r="B45" s="19">
        <v>681.25347222222626</v>
      </c>
      <c r="C45" s="19">
        <v>4</v>
      </c>
      <c r="D45" s="45">
        <v>7.2</v>
      </c>
      <c r="E45" s="27">
        <v>4.512318276805134</v>
      </c>
      <c r="F45" s="27">
        <v>7.8076202373516548</v>
      </c>
      <c r="G45" s="27">
        <v>7.16</v>
      </c>
      <c r="H45" s="27">
        <v>4.7161601702131692</v>
      </c>
      <c r="I45" s="27">
        <v>8.0938996460545489</v>
      </c>
      <c r="J45" s="27">
        <v>7.18</v>
      </c>
      <c r="K45" s="27">
        <v>4.6605669265564327</v>
      </c>
      <c r="L45" s="27">
        <v>8.0158234436810325</v>
      </c>
      <c r="M45" s="27">
        <v>7.2</v>
      </c>
      <c r="N45" s="27">
        <v>5.1145784164197829</v>
      </c>
      <c r="O45" s="27">
        <v>7.9897980428898601</v>
      </c>
      <c r="P45" s="27">
        <v>7.21</v>
      </c>
      <c r="Q45" s="27">
        <f t="shared" si="3"/>
        <v>4.7509059474986302</v>
      </c>
      <c r="R45" s="38">
        <f t="shared" si="4"/>
        <v>7.9767853424942743</v>
      </c>
      <c r="S45" s="45">
        <v>7.26</v>
      </c>
      <c r="T45" s="2">
        <v>-400</v>
      </c>
      <c r="U45" s="27">
        <v>3.6691540813446268</v>
      </c>
      <c r="V45" s="27">
        <v>8.8486362689985416</v>
      </c>
      <c r="W45" s="100"/>
      <c r="X45" s="2"/>
      <c r="Y45" s="55">
        <v>41.253472222226264</v>
      </c>
      <c r="Z45" s="30">
        <v>0</v>
      </c>
      <c r="AA45" s="30">
        <v>12.109105103993176</v>
      </c>
      <c r="AB45" s="31">
        <v>1.7977648879983805</v>
      </c>
      <c r="AC45" s="30"/>
      <c r="AD45" s="45">
        <f t="shared" si="0"/>
        <v>4.0573146575057262</v>
      </c>
      <c r="AE45" s="27">
        <v>0</v>
      </c>
      <c r="AF45" s="29">
        <v>0</v>
      </c>
    </row>
    <row r="46" spans="1:32" x14ac:dyDescent="0.3">
      <c r="A46" s="18">
        <v>32.993055555554747</v>
      </c>
      <c r="B46" s="19">
        <v>681.99305555555475</v>
      </c>
      <c r="C46" s="19">
        <v>4</v>
      </c>
      <c r="D46" s="45">
        <v>7.25</v>
      </c>
      <c r="E46" s="27">
        <v>4.8829399011833798</v>
      </c>
      <c r="F46" s="27">
        <v>7.6514678326046219</v>
      </c>
      <c r="G46" s="27">
        <v>7.26</v>
      </c>
      <c r="H46" s="27">
        <v>4.8644088199644679</v>
      </c>
      <c r="I46" s="27">
        <v>8.0678742452633774</v>
      </c>
      <c r="J46" s="27">
        <v>7.27</v>
      </c>
      <c r="K46" s="27">
        <v>4.623504764118608</v>
      </c>
      <c r="L46" s="27">
        <v>8.1719758484280653</v>
      </c>
      <c r="M46" s="27">
        <v>7.24</v>
      </c>
      <c r="N46" s="27">
        <v>4.7902844950888186</v>
      </c>
      <c r="O46" s="27">
        <v>8.1459504476368938</v>
      </c>
      <c r="P46" s="27">
        <v>7.2533333333333339</v>
      </c>
      <c r="Q46" s="27">
        <f t="shared" si="3"/>
        <v>4.7902844950888186</v>
      </c>
      <c r="R46" s="38">
        <f t="shared" si="4"/>
        <v>8.0093170934832401</v>
      </c>
      <c r="S46" s="45">
        <v>7.25</v>
      </c>
      <c r="T46" s="2">
        <v>-395</v>
      </c>
      <c r="U46" s="27">
        <v>4.0861034087701533</v>
      </c>
      <c r="V46" s="27">
        <v>8.1980012492192369</v>
      </c>
      <c r="W46" s="100"/>
      <c r="X46" s="2"/>
      <c r="Y46" s="55">
        <v>43.993055555554747</v>
      </c>
      <c r="Z46" s="30">
        <v>0</v>
      </c>
      <c r="AA46" s="30">
        <v>13.161479793318966</v>
      </c>
      <c r="AB46" s="31">
        <v>2.3185812694972694</v>
      </c>
      <c r="AC46" s="30"/>
      <c r="AD46" s="45">
        <f t="shared" si="0"/>
        <v>4.0247829065167604</v>
      </c>
      <c r="AE46" s="27">
        <v>0</v>
      </c>
      <c r="AF46" s="29">
        <v>0</v>
      </c>
    </row>
    <row r="47" spans="1:32" x14ac:dyDescent="0.3">
      <c r="A47" s="18">
        <v>34.979166666671517</v>
      </c>
      <c r="B47" s="19">
        <v>683.97916666667152</v>
      </c>
      <c r="C47" s="19">
        <v>4</v>
      </c>
      <c r="D47" s="45">
        <v>7.28</v>
      </c>
      <c r="E47" s="27">
        <v>5.466668959579116</v>
      </c>
      <c r="F47" s="27">
        <v>7.1830106183635225</v>
      </c>
      <c r="G47" s="27">
        <v>7.29</v>
      </c>
      <c r="H47" s="27">
        <v>6.0967257210221328</v>
      </c>
      <c r="I47" s="27">
        <v>7.0528836144076621</v>
      </c>
      <c r="J47" s="27">
        <v>7.27</v>
      </c>
      <c r="K47" s="27">
        <v>4.9941263884968539</v>
      </c>
      <c r="L47" s="27">
        <v>7.4172392254840709</v>
      </c>
      <c r="M47" s="27">
        <v>7.27</v>
      </c>
      <c r="N47" s="27">
        <v>5.9021493682235535</v>
      </c>
      <c r="O47" s="27">
        <v>7.0268582136164897</v>
      </c>
      <c r="P47" s="27">
        <v>7.2774999999999999</v>
      </c>
      <c r="Q47" s="27">
        <f t="shared" si="3"/>
        <v>5.6149176093304138</v>
      </c>
      <c r="R47" s="38">
        <f t="shared" si="4"/>
        <v>7.1699979179679358</v>
      </c>
      <c r="S47" s="45"/>
      <c r="T47" s="2"/>
      <c r="U47" s="27">
        <v>5.0589851727630464</v>
      </c>
      <c r="V47" s="27">
        <v>7</v>
      </c>
      <c r="W47" s="100"/>
      <c r="X47" s="2"/>
      <c r="Y47" s="55">
        <v>45.979166666671517</v>
      </c>
      <c r="Z47" s="30">
        <v>0</v>
      </c>
      <c r="AA47" s="30">
        <v>13.257623572273122</v>
      </c>
      <c r="AB47" s="31">
        <v>2.6594825849694379</v>
      </c>
      <c r="AC47" s="30"/>
      <c r="AD47" s="45">
        <f t="shared" ref="AD47:AD78" si="9">(12.0341-R47)</f>
        <v>4.8641020820320646</v>
      </c>
      <c r="AE47" s="27">
        <v>0</v>
      </c>
      <c r="AF47" s="29">
        <v>0</v>
      </c>
    </row>
    <row r="48" spans="1:32" x14ac:dyDescent="0.3">
      <c r="A48" s="18">
        <v>35.979166666671517</v>
      </c>
      <c r="B48" s="19">
        <v>684.97916666667152</v>
      </c>
      <c r="C48" s="19">
        <v>4</v>
      </c>
      <c r="D48" s="45"/>
      <c r="E48" s="27">
        <v>5.6797763935966072</v>
      </c>
      <c r="F48" s="27">
        <v>7.8076202373516548</v>
      </c>
      <c r="G48" s="27"/>
      <c r="H48" s="27">
        <v>5.9299459900519222</v>
      </c>
      <c r="I48" s="27">
        <v>7.5994170310222779</v>
      </c>
      <c r="J48" s="27"/>
      <c r="K48" s="27">
        <v>5.8002284215195363</v>
      </c>
      <c r="L48" s="27">
        <v>7.6774932333957926</v>
      </c>
      <c r="M48" s="27"/>
      <c r="N48" s="27">
        <v>5.8928838276140976</v>
      </c>
      <c r="O48" s="27">
        <v>7.8336456381428272</v>
      </c>
      <c r="P48" s="27"/>
      <c r="Q48" s="27">
        <f t="shared" si="3"/>
        <v>5.8257086581955413</v>
      </c>
      <c r="R48" s="38">
        <f t="shared" si="4"/>
        <v>7.7295440349781384</v>
      </c>
      <c r="S48" s="45"/>
      <c r="T48" s="2"/>
      <c r="U48" s="27">
        <v>3.0020351574637854</v>
      </c>
      <c r="V48" s="27">
        <v>8.1999999999999993</v>
      </c>
      <c r="W48" s="100"/>
      <c r="X48" s="2"/>
      <c r="Y48" s="55">
        <v>48.979166666671517</v>
      </c>
      <c r="Z48" s="30">
        <v>0</v>
      </c>
      <c r="AA48" s="30">
        <v>13.625190447708158</v>
      </c>
      <c r="AB48" s="31">
        <v>2.8007504719734317</v>
      </c>
      <c r="AC48" s="30"/>
      <c r="AD48" s="45">
        <f t="shared" si="9"/>
        <v>4.3045559650218621</v>
      </c>
      <c r="AE48" s="27">
        <v>0</v>
      </c>
      <c r="AF48" s="29">
        <v>0</v>
      </c>
    </row>
    <row r="49" spans="1:32" x14ac:dyDescent="0.3">
      <c r="A49" s="18">
        <v>38</v>
      </c>
      <c r="B49" s="19">
        <v>687</v>
      </c>
      <c r="C49" s="19">
        <v>4</v>
      </c>
      <c r="D49" s="45"/>
      <c r="E49" s="27">
        <v>6.5970649139327628</v>
      </c>
      <c r="F49" s="27">
        <v>6.9487820112429732</v>
      </c>
      <c r="G49" s="27"/>
      <c r="H49" s="27">
        <v>6.7916412667313413</v>
      </c>
      <c r="I49" s="27">
        <v>6.7926296064959395</v>
      </c>
      <c r="J49" s="27"/>
      <c r="K49" s="27">
        <v>6.4302851829625522</v>
      </c>
      <c r="L49" s="27">
        <v>7.3131376223193838</v>
      </c>
      <c r="M49" s="27"/>
      <c r="N49" s="27">
        <v>6.69898586063678</v>
      </c>
      <c r="O49" s="27">
        <v>6.9748074120341448</v>
      </c>
      <c r="P49" s="27"/>
      <c r="Q49" s="27">
        <f t="shared" si="3"/>
        <v>6.62949430606586</v>
      </c>
      <c r="R49" s="38">
        <f t="shared" si="4"/>
        <v>7.0073391630231106</v>
      </c>
      <c r="S49" s="45"/>
      <c r="T49" s="2"/>
      <c r="U49" s="27">
        <v>2.1310743401749095</v>
      </c>
      <c r="V49" s="27">
        <v>6.4</v>
      </c>
      <c r="W49" s="100"/>
      <c r="X49" s="2"/>
      <c r="Y49" s="55">
        <v>51</v>
      </c>
      <c r="Z49" s="30">
        <v>0</v>
      </c>
      <c r="AA49" s="30">
        <v>12.727538766234058</v>
      </c>
      <c r="AB49" s="31">
        <v>2.9090455946713512</v>
      </c>
      <c r="AC49" s="30"/>
      <c r="AD49" s="45">
        <f t="shared" si="9"/>
        <v>5.0267608369768899</v>
      </c>
      <c r="AE49" s="27">
        <v>0</v>
      </c>
      <c r="AF49" s="29">
        <v>0</v>
      </c>
    </row>
    <row r="50" spans="1:32" x14ac:dyDescent="0.3">
      <c r="A50" s="18">
        <v>40</v>
      </c>
      <c r="B50" s="19">
        <v>689</v>
      </c>
      <c r="C50" s="19">
        <v>4</v>
      </c>
      <c r="D50" s="45">
        <v>7.12</v>
      </c>
      <c r="E50" s="27">
        <v>6.93988991648264</v>
      </c>
      <c r="F50" s="27">
        <v>6.0378929835519468</v>
      </c>
      <c r="G50" s="27">
        <v>7.11</v>
      </c>
      <c r="H50" s="27">
        <v>6.7916412667313413</v>
      </c>
      <c r="I50" s="27">
        <v>6.2200707890901521</v>
      </c>
      <c r="J50" s="27">
        <v>7.13</v>
      </c>
      <c r="K50" s="27">
        <v>6.9676865383110087</v>
      </c>
      <c r="L50" s="27">
        <v>6.1680199875078072</v>
      </c>
      <c r="M50" s="27">
        <v>7.14</v>
      </c>
      <c r="N50" s="27">
        <v>7.3846358657365343</v>
      </c>
      <c r="O50" s="27">
        <v>6.2460961898813236</v>
      </c>
      <c r="P50" s="27">
        <v>7.125</v>
      </c>
      <c r="Q50" s="27">
        <f t="shared" si="3"/>
        <v>7.0209633968153806</v>
      </c>
      <c r="R50" s="38">
        <f t="shared" si="4"/>
        <v>6.1680199875078081</v>
      </c>
      <c r="S50" s="45"/>
      <c r="T50" s="2"/>
      <c r="U50" s="27">
        <v>2.9649729950259611</v>
      </c>
      <c r="V50" s="27">
        <v>6.4</v>
      </c>
      <c r="W50" s="100"/>
      <c r="X50" s="2"/>
      <c r="Y50" s="55">
        <v>52</v>
      </c>
      <c r="Z50" s="30">
        <v>0</v>
      </c>
      <c r="AA50" s="30">
        <v>12.805250930003487</v>
      </c>
      <c r="AB50" s="31">
        <v>2.9374244632844131</v>
      </c>
      <c r="AC50" s="30"/>
      <c r="AD50" s="45">
        <f t="shared" si="9"/>
        <v>5.8660800124921924</v>
      </c>
      <c r="AE50" s="27">
        <v>0</v>
      </c>
      <c r="AF50" s="29">
        <v>0</v>
      </c>
    </row>
    <row r="51" spans="1:32" x14ac:dyDescent="0.3">
      <c r="A51" s="18">
        <v>41.135416666671517</v>
      </c>
      <c r="B51" s="19">
        <v>690.13541666667152</v>
      </c>
      <c r="C51" s="19">
        <v>4</v>
      </c>
      <c r="D51" s="45">
        <v>7.13</v>
      </c>
      <c r="E51" s="27">
        <v>7.5143534342689211</v>
      </c>
      <c r="F51" s="27">
        <v>5.5173849677285025</v>
      </c>
      <c r="G51" s="27">
        <v>7.14</v>
      </c>
      <c r="H51" s="27">
        <v>7.2641838378136052</v>
      </c>
      <c r="I51" s="27">
        <v>5.5694357693108474</v>
      </c>
      <c r="J51" s="27">
        <v>7.12</v>
      </c>
      <c r="K51" s="27">
        <v>7.4865568124405524</v>
      </c>
      <c r="L51" s="27">
        <v>6.1940453882989788</v>
      </c>
      <c r="M51" s="27">
        <v>7.11</v>
      </c>
      <c r="N51" s="27">
        <v>7.5792122185351127</v>
      </c>
      <c r="O51" s="27">
        <v>5.6735373724755362</v>
      </c>
      <c r="P51" s="27">
        <v>7.125</v>
      </c>
      <c r="Q51" s="27">
        <f t="shared" si="3"/>
        <v>7.4610765757645474</v>
      </c>
      <c r="R51" s="38">
        <f t="shared" si="4"/>
        <v>5.738600874453466</v>
      </c>
      <c r="S51" s="45"/>
      <c r="T51" s="2"/>
      <c r="U51" s="27">
        <v>4.1694932742552577</v>
      </c>
      <c r="V51" s="27">
        <v>7</v>
      </c>
      <c r="W51" s="100"/>
      <c r="X51" s="2"/>
      <c r="Y51" s="55">
        <v>54.135416666671517</v>
      </c>
      <c r="Z51" s="30">
        <v>0</v>
      </c>
      <c r="AA51" s="30">
        <v>14.181072256259997</v>
      </c>
      <c r="AB51" s="31">
        <v>3.1027360494613343</v>
      </c>
      <c r="AC51" s="30"/>
      <c r="AD51" s="45">
        <f t="shared" si="9"/>
        <v>6.2954991255465345</v>
      </c>
      <c r="AE51" s="27">
        <v>0</v>
      </c>
      <c r="AF51" s="29">
        <v>0</v>
      </c>
    </row>
    <row r="52" spans="1:32" x14ac:dyDescent="0.3">
      <c r="A52" s="18">
        <v>43.0625</v>
      </c>
      <c r="B52" s="19">
        <v>692.0625</v>
      </c>
      <c r="C52" s="19">
        <v>4</v>
      </c>
      <c r="D52" s="45">
        <v>7.1</v>
      </c>
      <c r="E52" s="27">
        <v>7.8108507337715158</v>
      </c>
      <c r="F52" s="27">
        <v>4.7626483447845098</v>
      </c>
      <c r="G52" s="27">
        <v>7.11</v>
      </c>
      <c r="H52" s="27">
        <v>7.7089297870674987</v>
      </c>
      <c r="I52" s="27">
        <v>4.8146991463668538</v>
      </c>
      <c r="J52" s="27">
        <v>7.12</v>
      </c>
      <c r="K52" s="27">
        <v>7.412432487564903</v>
      </c>
      <c r="L52" s="27">
        <v>5.1270039558609204</v>
      </c>
      <c r="M52" s="27">
        <v>7.14</v>
      </c>
      <c r="N52" s="27">
        <v>8.1814723581497617</v>
      </c>
      <c r="O52" s="27">
        <v>4.7105975432021649</v>
      </c>
      <c r="P52" s="27">
        <v>7.1175000000000006</v>
      </c>
      <c r="Q52" s="27">
        <f t="shared" si="3"/>
        <v>7.7784213416384196</v>
      </c>
      <c r="R52" s="38">
        <f t="shared" si="4"/>
        <v>4.8537372475536129</v>
      </c>
      <c r="S52" s="45"/>
      <c r="T52" s="2"/>
      <c r="U52" s="27">
        <v>3.3355946194042065</v>
      </c>
      <c r="V52" s="27">
        <v>5.2</v>
      </c>
      <c r="W52" s="100"/>
      <c r="X52" s="2"/>
      <c r="Y52" s="55">
        <v>56.0625</v>
      </c>
      <c r="Z52" s="30">
        <v>0</v>
      </c>
      <c r="AA52" s="30">
        <v>13.377055607655837</v>
      </c>
      <c r="AB52" s="31">
        <v>2.9422903761021226</v>
      </c>
      <c r="AC52" s="30"/>
      <c r="AD52" s="45">
        <f t="shared" si="9"/>
        <v>7.1803627524463876</v>
      </c>
      <c r="AE52" s="27">
        <v>0</v>
      </c>
      <c r="AF52" s="29">
        <v>0</v>
      </c>
    </row>
    <row r="53" spans="1:32" x14ac:dyDescent="0.3">
      <c r="A53" s="18">
        <v>44.083333333335759</v>
      </c>
      <c r="B53" s="19">
        <v>693.08333333333576</v>
      </c>
      <c r="C53" s="19">
        <v>4</v>
      </c>
      <c r="D53" s="45">
        <v>7.08</v>
      </c>
      <c r="E53" s="27">
        <v>7.6903987058485859</v>
      </c>
      <c r="F53" s="27">
        <v>4.3462419321257544</v>
      </c>
      <c r="G53" s="27">
        <v>7.04</v>
      </c>
      <c r="H53" s="27">
        <v>8.0702858708362868</v>
      </c>
      <c r="I53" s="27">
        <v>4.3722673329169268</v>
      </c>
      <c r="J53" s="27">
        <v>7.03</v>
      </c>
      <c r="K53" s="27">
        <v>7.7923196525526039</v>
      </c>
      <c r="L53" s="27">
        <v>4.4243181344992708</v>
      </c>
      <c r="M53" s="27">
        <v>7.05</v>
      </c>
      <c r="N53" s="27">
        <v>8.0702858708362868</v>
      </c>
      <c r="O53" s="27">
        <v>4.3462419321257544</v>
      </c>
      <c r="P53" s="27">
        <v>7.0500000000000007</v>
      </c>
      <c r="Q53" s="27">
        <f t="shared" si="3"/>
        <v>7.9058225250184408</v>
      </c>
      <c r="R53" s="38">
        <f t="shared" si="4"/>
        <v>4.3722673329169259</v>
      </c>
      <c r="S53" s="45"/>
      <c r="T53" s="2"/>
      <c r="U53" s="27">
        <v>5.1887027412954323</v>
      </c>
      <c r="V53" s="27">
        <v>5.1887027412954323</v>
      </c>
      <c r="W53" s="100"/>
      <c r="X53" s="2"/>
      <c r="Y53" s="55">
        <v>60.083333333335759</v>
      </c>
      <c r="Z53" s="30">
        <v>0</v>
      </c>
      <c r="AA53" s="30">
        <v>10.977057978233697</v>
      </c>
      <c r="AB53" s="31">
        <v>2.3939627248244721</v>
      </c>
      <c r="AC53" s="30"/>
      <c r="AD53" s="45">
        <f t="shared" si="9"/>
        <v>7.6618326670830745</v>
      </c>
      <c r="AE53" s="27">
        <v>0</v>
      </c>
      <c r="AF53" s="29">
        <v>0</v>
      </c>
    </row>
    <row r="54" spans="1:32" x14ac:dyDescent="0.3">
      <c r="A54" s="18">
        <v>46.378472222226264</v>
      </c>
      <c r="B54" s="19">
        <v>695.37847222222626</v>
      </c>
      <c r="C54" s="19">
        <v>4</v>
      </c>
      <c r="D54" s="45">
        <v>7.02</v>
      </c>
      <c r="E54" s="27">
        <v>7.8942405992566211</v>
      </c>
      <c r="F54" s="27">
        <v>4.0859879242140327</v>
      </c>
      <c r="G54" s="27">
        <v>7</v>
      </c>
      <c r="H54" s="27">
        <v>7.7737885713336921</v>
      </c>
      <c r="I54" s="27">
        <v>4.3462419321257544</v>
      </c>
      <c r="J54" s="27">
        <v>7.01</v>
      </c>
      <c r="K54" s="27">
        <v>8.0702858708362868</v>
      </c>
      <c r="L54" s="27">
        <v>4.2421403289610655</v>
      </c>
      <c r="M54" s="27">
        <v>7.08</v>
      </c>
      <c r="N54" s="27">
        <v>7.9220372210849899</v>
      </c>
      <c r="O54" s="27">
        <v>4.2421403289610655</v>
      </c>
      <c r="P54" s="27">
        <v>7.0274999999999999</v>
      </c>
      <c r="Q54" s="27">
        <f t="shared" si="3"/>
        <v>7.9150880656278968</v>
      </c>
      <c r="R54" s="38">
        <f t="shared" si="4"/>
        <v>4.2291276285654797</v>
      </c>
      <c r="S54" s="45"/>
      <c r="T54" s="2"/>
      <c r="U54" s="27">
        <v>6.3376297768679919</v>
      </c>
      <c r="V54" s="27">
        <v>5</v>
      </c>
      <c r="W54" s="100"/>
      <c r="X54" s="2"/>
      <c r="Y54" s="55">
        <v>61.378472222226264</v>
      </c>
      <c r="Z54" s="30">
        <v>0</v>
      </c>
      <c r="AA54" s="30">
        <v>9.2535447572968472</v>
      </c>
      <c r="AB54" s="31">
        <v>1.9366139305331898</v>
      </c>
      <c r="AC54" s="30"/>
      <c r="AD54" s="45">
        <f t="shared" si="9"/>
        <v>7.8049723714345207</v>
      </c>
      <c r="AE54" s="27">
        <v>0</v>
      </c>
      <c r="AF54" s="29">
        <v>0</v>
      </c>
    </row>
    <row r="55" spans="1:32" x14ac:dyDescent="0.3">
      <c r="A55" s="18">
        <v>47.083333333335759</v>
      </c>
      <c r="B55" s="19">
        <v>696.08333333333576</v>
      </c>
      <c r="C55" s="19">
        <v>4</v>
      </c>
      <c r="D55" s="45">
        <v>7.02</v>
      </c>
      <c r="E55" s="27">
        <v>8.0424892490079198</v>
      </c>
      <c r="F55" s="27">
        <v>4.5804705392463037</v>
      </c>
      <c r="G55" s="27">
        <v>7.03</v>
      </c>
      <c r="H55" s="27">
        <v>7.9220372210849899</v>
      </c>
      <c r="I55" s="27">
        <v>4.3982927337080993</v>
      </c>
      <c r="J55" s="27">
        <v>7.04</v>
      </c>
      <c r="K55" s="27">
        <v>7.9035061398660771</v>
      </c>
      <c r="L55" s="27">
        <v>4.5284197376639597</v>
      </c>
      <c r="M55" s="27">
        <v>7.04</v>
      </c>
      <c r="N55" s="27">
        <v>7.9498338429133568</v>
      </c>
      <c r="O55" s="27">
        <v>4.4763689360816157</v>
      </c>
      <c r="P55" s="27">
        <v>7.0324999999999998</v>
      </c>
      <c r="Q55" s="27">
        <f t="shared" si="3"/>
        <v>7.9544666132180861</v>
      </c>
      <c r="R55" s="38">
        <f t="shared" si="4"/>
        <v>4.4958879866749948</v>
      </c>
      <c r="S55" s="45"/>
      <c r="T55" s="2"/>
      <c r="U55" s="27">
        <v>4.8273466575266433</v>
      </c>
      <c r="V55" s="27">
        <v>4.8273466575266433</v>
      </c>
      <c r="W55" s="100"/>
      <c r="X55" s="2"/>
      <c r="Y55" s="55">
        <v>63.083333333335759</v>
      </c>
      <c r="Z55" s="30">
        <v>0</v>
      </c>
      <c r="AA55" s="30">
        <v>12.641637916028126</v>
      </c>
      <c r="AB55" s="31">
        <v>2.9240967498797295</v>
      </c>
      <c r="AC55" s="30"/>
      <c r="AD55" s="45">
        <f t="shared" si="9"/>
        <v>7.5382120133250057</v>
      </c>
      <c r="AE55" s="27">
        <v>0</v>
      </c>
      <c r="AF55" s="29">
        <v>0</v>
      </c>
    </row>
    <row r="56" spans="1:32" ht="15" thickBot="1" x14ac:dyDescent="0.35">
      <c r="A56" s="18">
        <v>48.020833333335759</v>
      </c>
      <c r="B56" s="19">
        <v>697.02083333333576</v>
      </c>
      <c r="C56" s="19">
        <v>4</v>
      </c>
      <c r="D56" s="45">
        <v>7.05</v>
      </c>
      <c r="E56" s="27">
        <v>8.2092689799781287</v>
      </c>
      <c r="F56" s="27">
        <v>3.9558609202581718</v>
      </c>
      <c r="G56" s="27">
        <v>7.01</v>
      </c>
      <c r="H56" s="27">
        <v>8.0239581677890062</v>
      </c>
      <c r="I56" s="27">
        <v>3.9818863210493443</v>
      </c>
      <c r="J56" s="27">
        <v>7.03</v>
      </c>
      <c r="K56" s="27">
        <v>7.5977432997540246</v>
      </c>
      <c r="L56" s="27">
        <v>3.825733916302311</v>
      </c>
      <c r="M56" s="27">
        <v>7.04</v>
      </c>
      <c r="N56" s="27">
        <v>8.0980824926646573</v>
      </c>
      <c r="O56" s="27">
        <v>3.9298355194669998</v>
      </c>
      <c r="P56" s="27">
        <v>7.0324999999999998</v>
      </c>
      <c r="Q56" s="27">
        <f t="shared" si="3"/>
        <v>7.9822632350464549</v>
      </c>
      <c r="R56" s="38">
        <f t="shared" si="4"/>
        <v>3.9233291692692069</v>
      </c>
      <c r="S56" s="45"/>
      <c r="T56" s="2"/>
      <c r="U56" s="27">
        <v>2.6777412361328206</v>
      </c>
      <c r="V56" s="27">
        <v>4</v>
      </c>
      <c r="W56" s="100"/>
      <c r="X56" s="2"/>
      <c r="Y56" s="66">
        <v>65.020833333335759</v>
      </c>
      <c r="Z56" s="67">
        <v>0</v>
      </c>
      <c r="AA56" s="67">
        <v>12.751333186500725</v>
      </c>
      <c r="AB56" s="68">
        <v>3.1777381864446061</v>
      </c>
      <c r="AC56" s="30"/>
      <c r="AD56" s="45">
        <f t="shared" si="9"/>
        <v>8.1107708307307931</v>
      </c>
      <c r="AE56" s="27">
        <f>((AD56-Q56)/AD56)*100</f>
        <v>1.5844066903904803</v>
      </c>
      <c r="AF56" s="29">
        <f>(AD56-Q56)*0.0104</f>
        <v>1.3364789951171175E-3</v>
      </c>
    </row>
    <row r="57" spans="1:32" x14ac:dyDescent="0.3">
      <c r="A57" s="18">
        <v>49.083333333335759</v>
      </c>
      <c r="B57" s="19">
        <v>698.08333333333576</v>
      </c>
      <c r="C57" s="19">
        <v>4</v>
      </c>
      <c r="D57" s="45">
        <v>7.09</v>
      </c>
      <c r="E57" s="27">
        <v>7.9683649241322705</v>
      </c>
      <c r="F57" s="27">
        <v>4.1640641265875491</v>
      </c>
      <c r="G57" s="27">
        <v>7.1</v>
      </c>
      <c r="H57" s="27">
        <v>8.0795514114457436</v>
      </c>
      <c r="I57" s="27">
        <v>4.4503435352904441</v>
      </c>
      <c r="J57" s="27">
        <v>7.05</v>
      </c>
      <c r="K57" s="27">
        <v>7.8849750586471652</v>
      </c>
      <c r="L57" s="27">
        <v>4.3722673329169268</v>
      </c>
      <c r="M57" s="27">
        <v>7.06</v>
      </c>
      <c r="N57" s="27">
        <v>8.0424892490079198</v>
      </c>
      <c r="O57" s="27">
        <v>4.3722673329169268</v>
      </c>
      <c r="P57" s="27">
        <v>7.0749999999999993</v>
      </c>
      <c r="Q57" s="27">
        <f t="shared" si="3"/>
        <v>7.9938451608082755</v>
      </c>
      <c r="R57" s="38">
        <f t="shared" si="4"/>
        <v>4.3397355819279619</v>
      </c>
      <c r="S57" s="45"/>
      <c r="T57" s="2"/>
      <c r="U57" s="27">
        <v>7.5236189748783762</v>
      </c>
      <c r="V57" s="27">
        <v>7.5236189748783762</v>
      </c>
      <c r="W57" s="100"/>
      <c r="X57" s="2"/>
      <c r="Y57" s="55">
        <v>67.083333333335759</v>
      </c>
      <c r="Z57" s="30">
        <v>0</v>
      </c>
      <c r="AA57" s="30">
        <v>8.3368488384373531</v>
      </c>
      <c r="AB57" s="31">
        <v>2.0036681234724569</v>
      </c>
      <c r="AC57" s="30"/>
      <c r="AD57" s="45">
        <f t="shared" si="9"/>
        <v>7.6943644180720385</v>
      </c>
      <c r="AE57" s="27">
        <v>0</v>
      </c>
      <c r="AF57" s="29">
        <v>0</v>
      </c>
    </row>
    <row r="58" spans="1:32" x14ac:dyDescent="0.3">
      <c r="A58" s="18">
        <v>51.020833333335759</v>
      </c>
      <c r="B58" s="19">
        <v>700.02083333333576</v>
      </c>
      <c r="C58" s="19">
        <v>4</v>
      </c>
      <c r="D58" s="45">
        <v>7.08</v>
      </c>
      <c r="E58" s="27">
        <v>7.801585193162059</v>
      </c>
      <c r="F58" s="27">
        <v>4.3462419321257544</v>
      </c>
      <c r="G58" s="27">
        <v>7.06</v>
      </c>
      <c r="H58" s="27">
        <v>7.8386473555998837</v>
      </c>
      <c r="I58" s="27">
        <v>4.4763689360816157</v>
      </c>
      <c r="J58" s="27">
        <v>7.07</v>
      </c>
      <c r="K58" s="27">
        <v>7.9220372210849899</v>
      </c>
      <c r="L58" s="27">
        <v>4.6325213408286476</v>
      </c>
      <c r="M58" s="27">
        <v>7.05</v>
      </c>
      <c r="N58" s="27">
        <v>7.7459919495053233</v>
      </c>
      <c r="O58" s="27">
        <v>4.6064959400374761</v>
      </c>
      <c r="P58" s="27">
        <v>7.0650000000000004</v>
      </c>
      <c r="Q58" s="27">
        <f t="shared" si="3"/>
        <v>7.8270654298380649</v>
      </c>
      <c r="R58" s="38">
        <f t="shared" si="4"/>
        <v>4.515407037268373</v>
      </c>
      <c r="S58" s="45"/>
      <c r="T58" s="2"/>
      <c r="U58" s="27">
        <v>6.3005676144301681</v>
      </c>
      <c r="V58" s="27">
        <v>5.5</v>
      </c>
      <c r="W58" s="100"/>
      <c r="X58" s="2"/>
      <c r="Y58" s="55">
        <v>69.020833333335759</v>
      </c>
      <c r="Z58" s="30">
        <v>0</v>
      </c>
      <c r="AA58" s="30">
        <v>12.149356732470423</v>
      </c>
      <c r="AB58" s="31">
        <v>2.6630365982534365</v>
      </c>
      <c r="AC58" s="30"/>
      <c r="AD58" s="45">
        <f t="shared" si="9"/>
        <v>7.5186929627316275</v>
      </c>
      <c r="AE58" s="27">
        <v>0</v>
      </c>
      <c r="AF58" s="29">
        <v>0</v>
      </c>
    </row>
    <row r="59" spans="1:32" x14ac:dyDescent="0.3">
      <c r="A59" s="18">
        <v>52.020833333335759</v>
      </c>
      <c r="B59" s="19">
        <v>701.02083333333576</v>
      </c>
      <c r="C59" s="19">
        <v>4</v>
      </c>
      <c r="D59" s="45">
        <v>7.02</v>
      </c>
      <c r="E59" s="27">
        <v>7.3105115408608849</v>
      </c>
      <c r="F59" s="27">
        <v>3.9558609202581718</v>
      </c>
      <c r="G59" s="27">
        <v>7.03</v>
      </c>
      <c r="H59" s="27">
        <v>7.5236189748783762</v>
      </c>
      <c r="I59" s="27">
        <v>3.851759317093483</v>
      </c>
      <c r="J59" s="27">
        <v>7.01</v>
      </c>
      <c r="K59" s="27">
        <v>7.7089297870674987</v>
      </c>
      <c r="L59" s="27">
        <v>3.825733916302311</v>
      </c>
      <c r="M59" s="27">
        <v>7</v>
      </c>
      <c r="N59" s="27">
        <v>7.7459919495053233</v>
      </c>
      <c r="O59" s="27">
        <v>3.7476577139287937</v>
      </c>
      <c r="P59" s="27">
        <v>7.0150000000000006</v>
      </c>
      <c r="Q59" s="27">
        <f t="shared" si="3"/>
        <v>7.5722630630780206</v>
      </c>
      <c r="R59" s="38">
        <f t="shared" si="4"/>
        <v>3.8452529668956896</v>
      </c>
      <c r="S59" s="45"/>
      <c r="T59" s="2"/>
      <c r="U59" s="27">
        <v>7.3568392439081656</v>
      </c>
      <c r="V59" s="27">
        <v>5</v>
      </c>
      <c r="W59" s="101" t="s">
        <v>47</v>
      </c>
      <c r="X59" s="2"/>
      <c r="Y59" s="55">
        <v>70.020833333335759</v>
      </c>
      <c r="Z59" s="30">
        <v>0</v>
      </c>
      <c r="AA59" s="30">
        <v>11.802929949806762</v>
      </c>
      <c r="AB59" s="31">
        <v>2.4602537517199203</v>
      </c>
      <c r="AC59" s="30"/>
      <c r="AD59" s="45">
        <f t="shared" si="9"/>
        <v>8.1888470331043113</v>
      </c>
      <c r="AE59" s="27">
        <f t="shared" ref="AE59:AE65" si="10">((AD59-Q59)/AD59)*100</f>
        <v>7.5295577940787322</v>
      </c>
      <c r="AF59" s="29">
        <f t="shared" ref="AF59:AF65" si="11">(AD59-Q59)*0.0104</f>
        <v>6.4124732882734235E-3</v>
      </c>
    </row>
    <row r="60" spans="1:32" x14ac:dyDescent="0.3">
      <c r="A60" s="91">
        <v>53.979166666671517</v>
      </c>
      <c r="B60" s="92">
        <v>702.97916666667152</v>
      </c>
      <c r="C60" s="92">
        <v>4</v>
      </c>
      <c r="D60" s="93">
        <v>7.49</v>
      </c>
      <c r="E60" s="94">
        <v>2.3349162335829439</v>
      </c>
      <c r="F60" s="94">
        <v>4.8667499479491987</v>
      </c>
      <c r="G60" s="94">
        <v>7.48</v>
      </c>
      <c r="H60" s="94">
        <v>2.3627128554113126</v>
      </c>
      <c r="I60" s="94">
        <v>5.2831563606079532</v>
      </c>
      <c r="J60" s="94">
        <v>7.5</v>
      </c>
      <c r="K60" s="94">
        <v>2.1959331244411024</v>
      </c>
      <c r="L60" s="94">
        <v>5.5694357693108474</v>
      </c>
      <c r="M60" s="94">
        <v>7.49</v>
      </c>
      <c r="N60" s="94">
        <v>2.3997750178491373</v>
      </c>
      <c r="O60" s="94">
        <v>5.0749531542785755</v>
      </c>
      <c r="P60" s="94">
        <v>7.49</v>
      </c>
      <c r="Q60" s="94">
        <f t="shared" si="3"/>
        <v>2.3233343078211242</v>
      </c>
      <c r="R60" s="95">
        <f t="shared" si="4"/>
        <v>5.1985738080366435</v>
      </c>
      <c r="S60" s="93"/>
      <c r="T60" s="56"/>
      <c r="U60" s="94">
        <v>1.3898310914184191</v>
      </c>
      <c r="V60" s="94">
        <v>5.6</v>
      </c>
      <c r="W60" s="100"/>
      <c r="X60" s="2"/>
      <c r="Y60" s="55">
        <v>71.979166666671517</v>
      </c>
      <c r="Z60" s="30">
        <v>0</v>
      </c>
      <c r="AA60" s="30">
        <v>11.343301409304761</v>
      </c>
      <c r="AB60" s="31">
        <v>2.3415430398804769</v>
      </c>
      <c r="AC60" s="30"/>
      <c r="AD60" s="45">
        <f t="shared" si="9"/>
        <v>6.835526191963357</v>
      </c>
      <c r="AE60" s="27">
        <f t="shared" si="10"/>
        <v>66.010893052348948</v>
      </c>
      <c r="AF60" s="29">
        <f t="shared" si="11"/>
        <v>4.6926795595079222E-2</v>
      </c>
    </row>
    <row r="61" spans="1:32" x14ac:dyDescent="0.3">
      <c r="A61" s="18">
        <v>54.979166666671517</v>
      </c>
      <c r="B61" s="19">
        <v>703.97916666667152</v>
      </c>
      <c r="C61" s="19">
        <v>4</v>
      </c>
      <c r="D61" s="45">
        <v>7.34</v>
      </c>
      <c r="E61" s="27">
        <v>2.9927696168543299</v>
      </c>
      <c r="F61" s="27">
        <v>5.2311055590256093</v>
      </c>
      <c r="G61" s="27">
        <v>7.39</v>
      </c>
      <c r="H61" s="27">
        <v>2.8445209671030312</v>
      </c>
      <c r="I61" s="27">
        <v>5.8817405788049131</v>
      </c>
      <c r="J61" s="27">
        <v>7.38</v>
      </c>
      <c r="K61" s="27">
        <v>2.8445209671030312</v>
      </c>
      <c r="L61" s="27">
        <v>5.7255881740578802</v>
      </c>
      <c r="M61" s="27">
        <v>7.31</v>
      </c>
      <c r="N61" s="27">
        <v>3.0668939417299783</v>
      </c>
      <c r="O61" s="27">
        <v>5.8557151780137415</v>
      </c>
      <c r="P61" s="27">
        <v>7.3549999999999995</v>
      </c>
      <c r="Q61" s="27">
        <f t="shared" si="3"/>
        <v>2.9371763731975924</v>
      </c>
      <c r="R61" s="38">
        <f t="shared" si="4"/>
        <v>5.6735373724755362</v>
      </c>
      <c r="S61" s="45"/>
      <c r="T61" s="2"/>
      <c r="U61" s="27">
        <v>2.3256506929734884</v>
      </c>
      <c r="V61" s="27">
        <v>6</v>
      </c>
      <c r="W61" s="100"/>
      <c r="X61" s="2"/>
      <c r="Y61" s="55">
        <v>72.979166666671517</v>
      </c>
      <c r="Z61" s="30">
        <v>0</v>
      </c>
      <c r="AA61" s="30">
        <v>11.445840210360251</v>
      </c>
      <c r="AB61" s="31">
        <v>2.3715564830672027</v>
      </c>
      <c r="AC61" s="30"/>
      <c r="AD61" s="45">
        <f t="shared" si="9"/>
        <v>6.3605626275244642</v>
      </c>
      <c r="AE61" s="27">
        <f t="shared" si="10"/>
        <v>53.822066612670973</v>
      </c>
      <c r="AF61" s="29">
        <f t="shared" si="11"/>
        <v>3.5603217044999462E-2</v>
      </c>
    </row>
    <row r="62" spans="1:32" x14ac:dyDescent="0.3">
      <c r="A62" s="18">
        <v>56.145833333335759</v>
      </c>
      <c r="B62" s="19">
        <v>705.14583333333576</v>
      </c>
      <c r="C62" s="19">
        <v>4</v>
      </c>
      <c r="D62" s="45">
        <v>7.29</v>
      </c>
      <c r="E62" s="27">
        <v>3.8822615153621176</v>
      </c>
      <c r="F62" s="27">
        <v>5.6735373724755362</v>
      </c>
      <c r="G62" s="27">
        <v>7.26</v>
      </c>
      <c r="H62" s="27">
        <v>3.7618094874391881</v>
      </c>
      <c r="I62" s="27">
        <v>5.4393087653549861</v>
      </c>
      <c r="J62" s="27">
        <v>7.28</v>
      </c>
      <c r="K62" s="27">
        <v>3.7062162437824515</v>
      </c>
      <c r="L62" s="27">
        <v>5.8296897772225691</v>
      </c>
      <c r="M62" s="27">
        <v>7.23</v>
      </c>
      <c r="N62" s="27">
        <v>3.9285892184093982</v>
      </c>
      <c r="O62" s="27">
        <v>5.6475119716843638</v>
      </c>
      <c r="P62" s="27">
        <v>7.2733333333333334</v>
      </c>
      <c r="Q62" s="27">
        <f t="shared" si="3"/>
        <v>3.8197191162482889</v>
      </c>
      <c r="R62" s="38">
        <f t="shared" si="4"/>
        <v>5.6475119716843638</v>
      </c>
      <c r="S62" s="45">
        <v>7.29</v>
      </c>
      <c r="T62" s="2">
        <v>-397</v>
      </c>
      <c r="U62" s="27">
        <v>3.1780804290434523</v>
      </c>
      <c r="V62" s="27">
        <v>7.0528836144076621</v>
      </c>
      <c r="W62" s="100"/>
      <c r="X62" s="2"/>
      <c r="Y62" s="55">
        <v>79.145833333335759</v>
      </c>
      <c r="Z62" s="30">
        <v>0</v>
      </c>
      <c r="AA62" s="30">
        <v>11.485868457846058</v>
      </c>
      <c r="AB62" s="31">
        <v>3.0293724915850522</v>
      </c>
      <c r="AC62" s="30"/>
      <c r="AD62" s="45">
        <f t="shared" si="9"/>
        <v>6.3865880283156367</v>
      </c>
      <c r="AE62" s="27">
        <f t="shared" si="10"/>
        <v>40.19155299648034</v>
      </c>
      <c r="AF62" s="29">
        <f t="shared" si="11"/>
        <v>2.6695436685500416E-2</v>
      </c>
    </row>
    <row r="63" spans="1:32" x14ac:dyDescent="0.3">
      <c r="A63" s="18">
        <v>57.145833333335759</v>
      </c>
      <c r="B63" s="19">
        <v>706.14583333333576</v>
      </c>
      <c r="C63" s="19">
        <v>4</v>
      </c>
      <c r="D63" s="45"/>
      <c r="E63" s="27">
        <v>4.7717534138699058</v>
      </c>
      <c r="F63" s="27">
        <v>5.5434103685196749</v>
      </c>
      <c r="G63" s="27"/>
      <c r="H63" s="27">
        <v>4.7254257108226252</v>
      </c>
      <c r="I63" s="27">
        <v>5.4653341661461585</v>
      </c>
      <c r="J63" s="27"/>
      <c r="K63" s="27">
        <v>4.6327703047280639</v>
      </c>
      <c r="L63" s="27">
        <v>5.7255881740578802</v>
      </c>
      <c r="M63" s="27"/>
      <c r="N63" s="27">
        <v>4.8088155763077314</v>
      </c>
      <c r="O63" s="27">
        <v>5.6214865708931914</v>
      </c>
      <c r="P63" s="27"/>
      <c r="Q63" s="27">
        <f t="shared" si="3"/>
        <v>4.734691251432082</v>
      </c>
      <c r="R63" s="38">
        <f t="shared" si="4"/>
        <v>5.5889548199042256</v>
      </c>
      <c r="S63" s="45"/>
      <c r="T63" s="2">
        <v>-398</v>
      </c>
      <c r="U63" s="27">
        <v>3.2429392133096449</v>
      </c>
      <c r="V63" s="27">
        <v>6.7666042057047679</v>
      </c>
      <c r="W63" s="100"/>
      <c r="X63" s="2"/>
      <c r="Y63" s="55">
        <v>80.145833333335759</v>
      </c>
      <c r="Z63" s="30">
        <v>0</v>
      </c>
      <c r="AA63" s="30">
        <v>12.290623106918684</v>
      </c>
      <c r="AB63" s="31">
        <v>3.2395022999579424</v>
      </c>
      <c r="AC63" s="30"/>
      <c r="AD63" s="45">
        <f t="shared" si="9"/>
        <v>6.4451451800957749</v>
      </c>
      <c r="AE63" s="27">
        <f t="shared" si="10"/>
        <v>26.538640804337561</v>
      </c>
      <c r="AF63" s="29">
        <f t="shared" si="11"/>
        <v>1.7788720858102406E-2</v>
      </c>
    </row>
    <row r="64" spans="1:32" x14ac:dyDescent="0.3">
      <c r="A64" s="18">
        <v>58.145833333335759</v>
      </c>
      <c r="B64" s="19">
        <v>707.14583333333576</v>
      </c>
      <c r="C64" s="19">
        <v>4</v>
      </c>
      <c r="D64" s="45"/>
      <c r="E64" s="27">
        <v>5.5407932844547645</v>
      </c>
      <c r="F64" s="27">
        <v>5.4653341661461585</v>
      </c>
      <c r="G64" s="27"/>
      <c r="H64" s="27">
        <v>5.3740135534845539</v>
      </c>
      <c r="I64" s="27">
        <v>5.4393087653549861</v>
      </c>
      <c r="J64" s="27"/>
      <c r="K64" s="27">
        <v>5.4574034189696592</v>
      </c>
      <c r="L64" s="27">
        <v>5.6995627732667078</v>
      </c>
      <c r="M64" s="27"/>
      <c r="N64" s="27">
        <v>5.5500588250642213</v>
      </c>
      <c r="O64" s="27">
        <v>5.6735373724755362</v>
      </c>
      <c r="P64" s="27"/>
      <c r="Q64" s="27">
        <f t="shared" si="3"/>
        <v>5.4805672704932995</v>
      </c>
      <c r="R64" s="38">
        <f t="shared" si="4"/>
        <v>5.5694357693108465</v>
      </c>
      <c r="S64" s="45"/>
      <c r="T64" s="2">
        <v>-400</v>
      </c>
      <c r="U64" s="27">
        <v>3.6135608376878898</v>
      </c>
      <c r="V64" s="27">
        <v>6.2460961898813236</v>
      </c>
      <c r="W64" s="100"/>
      <c r="X64" s="2"/>
      <c r="Y64" s="55">
        <v>82.145833333335759</v>
      </c>
      <c r="Z64" s="30">
        <v>0</v>
      </c>
      <c r="AA64" s="30">
        <v>12.598605133863993</v>
      </c>
      <c r="AB64" s="31">
        <v>3.3352605068563008</v>
      </c>
      <c r="AC64" s="30"/>
      <c r="AD64" s="45">
        <f t="shared" si="9"/>
        <v>6.464664230689154</v>
      </c>
      <c r="AE64" s="27">
        <f t="shared" si="10"/>
        <v>15.222708018215922</v>
      </c>
      <c r="AF64" s="29">
        <f t="shared" si="11"/>
        <v>1.0234608386036886E-2</v>
      </c>
    </row>
    <row r="65" spans="1:32" x14ac:dyDescent="0.3">
      <c r="A65" s="18">
        <v>59.145833333335759</v>
      </c>
      <c r="B65" s="19">
        <v>708.14583333333576</v>
      </c>
      <c r="C65" s="19">
        <v>4</v>
      </c>
      <c r="D65" s="45"/>
      <c r="E65" s="27">
        <v>6.1708500458977822</v>
      </c>
      <c r="F65" s="27">
        <v>5.4393087653549861</v>
      </c>
      <c r="G65" s="27"/>
      <c r="H65" s="27">
        <v>6.19864666772615</v>
      </c>
      <c r="I65" s="27">
        <v>5.5954611701020198</v>
      </c>
      <c r="J65" s="27"/>
      <c r="K65" s="27">
        <v>6.2727709926017994</v>
      </c>
      <c r="L65" s="27">
        <v>5.5694357693108474</v>
      </c>
      <c r="M65" s="27"/>
      <c r="N65" s="27">
        <v>6.3746919393058157</v>
      </c>
      <c r="O65" s="27">
        <v>5.7255881740578802</v>
      </c>
      <c r="P65" s="27"/>
      <c r="Q65" s="27">
        <f t="shared" si="3"/>
        <v>6.2542399113828866</v>
      </c>
      <c r="R65" s="38">
        <f t="shared" si="4"/>
        <v>5.5824484697064332</v>
      </c>
      <c r="S65" s="45"/>
      <c r="T65" s="2">
        <v>-399</v>
      </c>
      <c r="U65" s="27">
        <v>3.9841824620661352</v>
      </c>
      <c r="V65" s="27">
        <v>6.3762231938371849</v>
      </c>
      <c r="W65" s="100"/>
      <c r="X65" s="2"/>
      <c r="Y65" s="55">
        <v>84.145833333335759</v>
      </c>
      <c r="Z65" s="30">
        <v>0</v>
      </c>
      <c r="AA65" s="30">
        <v>13.345515955268509</v>
      </c>
      <c r="AB65" s="31">
        <v>3.2592186902660716</v>
      </c>
      <c r="AC65" s="30"/>
      <c r="AD65" s="45">
        <f t="shared" si="9"/>
        <v>6.4516515302935673</v>
      </c>
      <c r="AE65" s="27">
        <f t="shared" si="10"/>
        <v>3.0598617731249034</v>
      </c>
      <c r="AF65" s="29">
        <f t="shared" si="11"/>
        <v>2.0530808366710793E-3</v>
      </c>
    </row>
    <row r="66" spans="1:32" x14ac:dyDescent="0.3">
      <c r="A66" s="18">
        <v>60.319444444445253</v>
      </c>
      <c r="B66" s="19">
        <v>709.31944444444525</v>
      </c>
      <c r="C66" s="19">
        <v>4</v>
      </c>
      <c r="D66" s="45">
        <v>7.1</v>
      </c>
      <c r="E66" s="27">
        <v>6.800906807340799</v>
      </c>
      <c r="F66" s="27">
        <v>5.4132833645638128</v>
      </c>
      <c r="G66" s="27">
        <v>7.09</v>
      </c>
      <c r="H66" s="27">
        <v>7.0232797819677453</v>
      </c>
      <c r="I66" s="27">
        <v>5.6735373724755362</v>
      </c>
      <c r="J66" s="27">
        <v>7.06</v>
      </c>
      <c r="K66" s="27">
        <v>7.0788730256244818</v>
      </c>
      <c r="L66" s="27">
        <v>5.4653341661461585</v>
      </c>
      <c r="M66" s="27">
        <v>7.08</v>
      </c>
      <c r="N66" s="27">
        <v>7.2085905941568678</v>
      </c>
      <c r="O66" s="27">
        <v>6.0378929835519468</v>
      </c>
      <c r="P66" s="27">
        <v>7.1049999999999995</v>
      </c>
      <c r="Q66" s="27">
        <f t="shared" si="3"/>
        <v>7.0279125522724737</v>
      </c>
      <c r="R66" s="38">
        <f t="shared" si="4"/>
        <v>5.6475119716843647</v>
      </c>
      <c r="S66" s="45">
        <v>7.15</v>
      </c>
      <c r="T66" s="2">
        <v>-398</v>
      </c>
      <c r="U66" s="27">
        <v>4.4289284113200296</v>
      </c>
      <c r="V66" s="27">
        <v>6.4542993962107014</v>
      </c>
      <c r="W66" s="100"/>
      <c r="X66" s="2"/>
      <c r="Y66" s="55">
        <v>86.319444444445253</v>
      </c>
      <c r="Z66" s="30">
        <v>0</v>
      </c>
      <c r="AA66" s="30">
        <v>13.096706357523832</v>
      </c>
      <c r="AB66" s="31">
        <v>3.366911068953149</v>
      </c>
      <c r="AC66" s="30"/>
      <c r="AD66" s="45">
        <f t="shared" si="9"/>
        <v>6.3865880283156358</v>
      </c>
      <c r="AE66" s="27">
        <v>0</v>
      </c>
      <c r="AF66" s="29">
        <v>0</v>
      </c>
    </row>
    <row r="67" spans="1:32" x14ac:dyDescent="0.3">
      <c r="A67" s="18">
        <v>61.319444444445253</v>
      </c>
      <c r="B67" s="19">
        <v>710.31944444444525</v>
      </c>
      <c r="C67" s="19">
        <v>4</v>
      </c>
      <c r="D67" s="45">
        <v>7.25</v>
      </c>
      <c r="E67" s="27">
        <v>7.7830541119431471</v>
      </c>
      <c r="F67" s="27">
        <v>5.3091817613991248</v>
      </c>
      <c r="G67" s="27">
        <v>7.2</v>
      </c>
      <c r="H67" s="27">
        <v>6.9028277540448162</v>
      </c>
      <c r="I67" s="27">
        <v>5.0749531542785755</v>
      </c>
      <c r="J67" s="27">
        <v>7.22</v>
      </c>
      <c r="K67" s="27">
        <v>7.5977432997540246</v>
      </c>
      <c r="L67" s="27">
        <v>5.8036643764313967</v>
      </c>
      <c r="M67" s="27">
        <v>7.21</v>
      </c>
      <c r="N67" s="27">
        <v>7.662602084020218</v>
      </c>
      <c r="O67" s="27">
        <v>5.2571309598167808</v>
      </c>
      <c r="P67" s="27">
        <v>7.2299999999999995</v>
      </c>
      <c r="Q67" s="27">
        <f t="shared" si="3"/>
        <v>7.4865568124405515</v>
      </c>
      <c r="R67" s="38">
        <f t="shared" si="4"/>
        <v>5.3612325629814697</v>
      </c>
      <c r="S67" s="45">
        <v>7.25</v>
      </c>
      <c r="T67" s="2">
        <v>-403</v>
      </c>
      <c r="U67" s="27">
        <v>5.2072338225143451</v>
      </c>
      <c r="V67" s="27">
        <v>5.5434103685196749</v>
      </c>
      <c r="W67" s="100"/>
      <c r="X67" s="2"/>
      <c r="Y67" s="55">
        <v>88.319444444445253</v>
      </c>
      <c r="Z67" s="30">
        <v>0</v>
      </c>
      <c r="AA67" s="30">
        <v>12.045987794267047</v>
      </c>
      <c r="AB67" s="31">
        <v>3.4611312782150199</v>
      </c>
      <c r="AC67" s="30"/>
      <c r="AD67" s="45">
        <f t="shared" si="9"/>
        <v>6.6728674370185308</v>
      </c>
      <c r="AE67" s="27">
        <v>0</v>
      </c>
      <c r="AF67" s="29">
        <v>0</v>
      </c>
    </row>
    <row r="68" spans="1:32" x14ac:dyDescent="0.3">
      <c r="A68" s="18">
        <v>62.072916666671517</v>
      </c>
      <c r="B68" s="19">
        <v>711.07291666667152</v>
      </c>
      <c r="C68" s="19">
        <v>4</v>
      </c>
      <c r="D68" s="45">
        <v>7.08</v>
      </c>
      <c r="E68" s="27">
        <v>8.1907378987592168</v>
      </c>
      <c r="F68" s="27">
        <v>4.8407245471580254</v>
      </c>
      <c r="G68" s="27">
        <v>7.06</v>
      </c>
      <c r="H68" s="27">
        <v>8.2278000611970441</v>
      </c>
      <c r="I68" s="27">
        <v>4.4763689360816157</v>
      </c>
      <c r="J68" s="27">
        <v>7.04</v>
      </c>
      <c r="K68" s="27">
        <v>8.2185345205875873</v>
      </c>
      <c r="L68" s="27">
        <v>4.8667499479491987</v>
      </c>
      <c r="M68" s="27">
        <v>7.09</v>
      </c>
      <c r="N68" s="27">
        <v>7.8108507337715158</v>
      </c>
      <c r="O68" s="27">
        <v>5.0489277534874031</v>
      </c>
      <c r="P68" s="27">
        <v>7.1550000000000002</v>
      </c>
      <c r="Q68" s="27">
        <f t="shared" si="3"/>
        <v>8.1119808035788417</v>
      </c>
      <c r="R68" s="38">
        <f t="shared" si="4"/>
        <v>4.8081927961690614</v>
      </c>
      <c r="S68" s="45">
        <v>7.33</v>
      </c>
      <c r="T68" s="2">
        <v>-400</v>
      </c>
      <c r="U68" s="27">
        <v>1.6955939315304713</v>
      </c>
      <c r="V68" s="27">
        <v>6.6885280033312515</v>
      </c>
      <c r="W68" s="100"/>
      <c r="X68" s="2"/>
      <c r="Y68" s="55">
        <v>89.072916666671517</v>
      </c>
      <c r="Z68" s="30">
        <v>0</v>
      </c>
      <c r="AA68" s="30">
        <v>12.404193552611732</v>
      </c>
      <c r="AB68" s="31">
        <v>3.622529621836259</v>
      </c>
      <c r="AC68" s="30"/>
      <c r="AD68" s="45">
        <f t="shared" si="9"/>
        <v>7.2259072038309391</v>
      </c>
      <c r="AE68" s="27">
        <v>0</v>
      </c>
      <c r="AF68" s="29">
        <v>0</v>
      </c>
    </row>
    <row r="69" spans="1:32" x14ac:dyDescent="0.3">
      <c r="A69" s="18">
        <v>64.072916666671517</v>
      </c>
      <c r="B69" s="19">
        <v>713.07291666667152</v>
      </c>
      <c r="C69" s="19">
        <v>4</v>
      </c>
      <c r="D69" s="45">
        <v>7.08</v>
      </c>
      <c r="E69" s="27">
        <v>7.7552574901147784</v>
      </c>
      <c r="F69" s="27">
        <v>4.7366229439933374</v>
      </c>
      <c r="G69" s="27">
        <v>7.06</v>
      </c>
      <c r="H69" s="27">
        <v>7.7645230307242352</v>
      </c>
      <c r="I69" s="27">
        <v>4.9448261503227151</v>
      </c>
      <c r="J69" s="27">
        <v>7.04</v>
      </c>
      <c r="K69" s="27">
        <v>7.8479128962093405</v>
      </c>
      <c r="L69" s="27">
        <v>4.9188007495315418</v>
      </c>
      <c r="M69" s="27">
        <v>7.09</v>
      </c>
      <c r="N69" s="27">
        <v>7.9035061398660771</v>
      </c>
      <c r="O69" s="27">
        <v>4.6064959400374761</v>
      </c>
      <c r="P69" s="27">
        <v>7.125</v>
      </c>
      <c r="Q69" s="27">
        <f t="shared" si="3"/>
        <v>7.817799889228608</v>
      </c>
      <c r="R69" s="38">
        <f t="shared" si="4"/>
        <v>4.8016864459712671</v>
      </c>
      <c r="S69" s="45">
        <v>7.24</v>
      </c>
      <c r="T69" s="2">
        <v>-397</v>
      </c>
      <c r="U69" s="27">
        <v>3.9656513808472229</v>
      </c>
      <c r="V69" s="27">
        <v>5.2571309598167808</v>
      </c>
      <c r="W69" s="100"/>
      <c r="X69" s="2"/>
      <c r="Y69" s="55">
        <v>91.072916666671517</v>
      </c>
      <c r="Z69" s="30">
        <v>0</v>
      </c>
      <c r="AA69" s="30">
        <v>13.427094345019629</v>
      </c>
      <c r="AB69" s="31">
        <v>4.0371014302718384</v>
      </c>
      <c r="AC69" s="30"/>
      <c r="AD69" s="45">
        <f t="shared" si="9"/>
        <v>7.2324135540287333</v>
      </c>
      <c r="AE69" s="27">
        <v>0</v>
      </c>
      <c r="AF69" s="29">
        <v>0</v>
      </c>
    </row>
    <row r="70" spans="1:32" x14ac:dyDescent="0.3">
      <c r="A70" s="18">
        <v>65.072916666671517</v>
      </c>
      <c r="B70" s="19">
        <v>714.07291666667152</v>
      </c>
      <c r="C70" s="19">
        <v>4</v>
      </c>
      <c r="D70" s="45">
        <v>7.1</v>
      </c>
      <c r="E70" s="27">
        <v>7.9683649241322705</v>
      </c>
      <c r="F70" s="27">
        <v>4.6845721424109934</v>
      </c>
      <c r="G70" s="27">
        <v>7.09</v>
      </c>
      <c r="H70" s="27">
        <v>8.0702858708362868</v>
      </c>
      <c r="I70" s="27">
        <v>4.6325213408286476</v>
      </c>
      <c r="J70" s="27">
        <v>7.05</v>
      </c>
      <c r="K70" s="27">
        <v>7.8386473555998837</v>
      </c>
      <c r="L70" s="27">
        <v>4.7626483447845098</v>
      </c>
      <c r="M70" s="27">
        <v>7.08</v>
      </c>
      <c r="N70" s="27">
        <v>7.8386473555998837</v>
      </c>
      <c r="O70" s="27">
        <v>4.6585467416198201</v>
      </c>
      <c r="P70" s="27">
        <v>7.1366666666666667</v>
      </c>
      <c r="Q70" s="27">
        <f t="shared" si="3"/>
        <v>7.9289863765420812</v>
      </c>
      <c r="R70" s="38">
        <f t="shared" si="4"/>
        <v>4.6845721424109925</v>
      </c>
      <c r="S70" s="45">
        <v>7.25</v>
      </c>
      <c r="T70" s="2">
        <v>-402</v>
      </c>
      <c r="U70" s="27">
        <v>4.3177419240065555</v>
      </c>
      <c r="V70" s="27">
        <v>5.4393087653549861</v>
      </c>
      <c r="W70" s="100"/>
      <c r="X70" s="2"/>
      <c r="Y70" s="55">
        <v>93.072916666671517</v>
      </c>
      <c r="Z70" s="30">
        <v>0</v>
      </c>
      <c r="AA70" s="30">
        <v>12.425034574249461</v>
      </c>
      <c r="AB70" s="31">
        <v>3.7113218438762057</v>
      </c>
      <c r="AC70" s="30"/>
      <c r="AD70" s="45">
        <f t="shared" si="9"/>
        <v>7.349527857589008</v>
      </c>
      <c r="AE70" s="27">
        <v>0</v>
      </c>
      <c r="AF70" s="29">
        <v>0</v>
      </c>
    </row>
    <row r="71" spans="1:32" ht="15" thickBot="1" x14ac:dyDescent="0.35">
      <c r="A71" s="60">
        <v>66.072916666671517</v>
      </c>
      <c r="B71" s="61">
        <v>715.07291666667152</v>
      </c>
      <c r="C71" s="61">
        <v>4</v>
      </c>
      <c r="D71" s="64">
        <v>7.12</v>
      </c>
      <c r="E71" s="62">
        <v>8.3575176297294274</v>
      </c>
      <c r="F71" s="62">
        <v>4.7105975432021649</v>
      </c>
      <c r="G71" s="62">
        <v>7.11</v>
      </c>
      <c r="H71" s="62">
        <v>8.2370656018064974</v>
      </c>
      <c r="I71" s="62">
        <v>4.4763689360816157</v>
      </c>
      <c r="J71" s="62">
        <v>7.14</v>
      </c>
      <c r="K71" s="62">
        <v>8.3482520891199723</v>
      </c>
      <c r="L71" s="62">
        <v>4.6845721424109934</v>
      </c>
      <c r="M71" s="62">
        <v>7.1</v>
      </c>
      <c r="N71" s="62">
        <v>8.5706250637469186</v>
      </c>
      <c r="O71" s="62">
        <v>4.6064959400374761</v>
      </c>
      <c r="P71" s="62">
        <v>7.1183333333333323</v>
      </c>
      <c r="Q71" s="62">
        <f t="shared" si="3"/>
        <v>8.378365096100703</v>
      </c>
      <c r="R71" s="65">
        <f t="shared" si="4"/>
        <v>4.6195086404330628</v>
      </c>
      <c r="S71" s="64">
        <v>7.12</v>
      </c>
      <c r="T71" s="63">
        <v>-399</v>
      </c>
      <c r="U71" s="62">
        <v>5.976273693099202</v>
      </c>
      <c r="V71" s="62">
        <v>4.4243181344992708</v>
      </c>
      <c r="W71" s="101" t="s">
        <v>49</v>
      </c>
      <c r="X71" s="2"/>
      <c r="Y71" s="66">
        <v>95.072916666671517</v>
      </c>
      <c r="Z71" s="67">
        <v>0</v>
      </c>
      <c r="AA71" s="67">
        <v>11.990097342021137</v>
      </c>
      <c r="AB71" s="68">
        <v>3.2244505357334048</v>
      </c>
      <c r="AC71" s="30"/>
      <c r="AD71" s="45">
        <f t="shared" si="9"/>
        <v>7.4145913595669377</v>
      </c>
      <c r="AE71" s="27">
        <v>0</v>
      </c>
      <c r="AF71" s="29">
        <v>0</v>
      </c>
    </row>
    <row r="72" spans="1:32" x14ac:dyDescent="0.3">
      <c r="A72" s="18">
        <v>67.277777777781012</v>
      </c>
      <c r="B72" s="19">
        <v>716.27777777778101</v>
      </c>
      <c r="C72" s="19">
        <v>3</v>
      </c>
      <c r="D72" s="45"/>
      <c r="E72" s="27">
        <v>7.6070088403634806</v>
      </c>
      <c r="F72" s="27">
        <v>4.7366229439933374</v>
      </c>
      <c r="G72" s="27"/>
      <c r="H72" s="27">
        <v>7.7089297870674987</v>
      </c>
      <c r="I72" s="27">
        <v>4.3982927337080993</v>
      </c>
      <c r="J72" s="27"/>
      <c r="K72" s="27">
        <v>7.9405683023039026</v>
      </c>
      <c r="L72" s="27">
        <v>4.6325213408286476</v>
      </c>
      <c r="M72" s="27"/>
      <c r="N72" s="27">
        <v>8.0702858708362868</v>
      </c>
      <c r="O72" s="27">
        <v>4.4763689360816157</v>
      </c>
      <c r="P72" s="27"/>
      <c r="Q72" s="27">
        <f t="shared" si="3"/>
        <v>7.8316982001427924</v>
      </c>
      <c r="R72" s="38">
        <f t="shared" si="4"/>
        <v>4.5609514886529245</v>
      </c>
      <c r="S72" s="45"/>
      <c r="T72" s="2"/>
      <c r="U72" s="27">
        <v>6.8472345103880778</v>
      </c>
      <c r="V72" s="27">
        <v>4.6325213408286476</v>
      </c>
      <c r="W72" s="100"/>
      <c r="X72" s="2"/>
      <c r="Y72" s="55">
        <v>97.277777777781012</v>
      </c>
      <c r="Z72" s="30">
        <v>0</v>
      </c>
      <c r="AA72" s="30">
        <v>12.420545964262701</v>
      </c>
      <c r="AB72" s="31">
        <v>3.1074324638913482</v>
      </c>
      <c r="AC72" s="30"/>
      <c r="AD72" s="45">
        <f t="shared" si="9"/>
        <v>7.4731485113470759</v>
      </c>
      <c r="AE72" s="27">
        <v>0</v>
      </c>
      <c r="AF72" s="29">
        <v>0</v>
      </c>
    </row>
    <row r="73" spans="1:32" x14ac:dyDescent="0.3">
      <c r="A73" s="18">
        <v>68.097222222226264</v>
      </c>
      <c r="B73" s="19">
        <v>717.09722222222626</v>
      </c>
      <c r="C73" s="19">
        <v>3</v>
      </c>
      <c r="D73" s="45">
        <v>7.49</v>
      </c>
      <c r="E73" s="27">
        <v>2.1218087995654535</v>
      </c>
      <c r="F73" s="27">
        <v>4.5284197376639597</v>
      </c>
      <c r="G73" s="27">
        <v>7.5</v>
      </c>
      <c r="H73" s="27">
        <v>2.2607919087072954</v>
      </c>
      <c r="I73" s="27">
        <v>4.1120133250052051</v>
      </c>
      <c r="J73" s="27">
        <v>7.48</v>
      </c>
      <c r="K73" s="27">
        <v>2.2422608274883831</v>
      </c>
      <c r="L73" s="27">
        <v>4.5023943368727872</v>
      </c>
      <c r="M73" s="27">
        <v>7.46</v>
      </c>
      <c r="N73" s="27">
        <v>2.3534473148018566</v>
      </c>
      <c r="O73" s="27">
        <v>4.5023943368727872</v>
      </c>
      <c r="P73" s="27">
        <v>7.5383333333333331</v>
      </c>
      <c r="Q73" s="27">
        <f t="shared" si="3"/>
        <v>2.2445772126407473</v>
      </c>
      <c r="R73" s="38">
        <f t="shared" si="4"/>
        <v>4.4113054341036841</v>
      </c>
      <c r="S73" s="45">
        <v>7.65</v>
      </c>
      <c r="T73" s="2">
        <v>-402</v>
      </c>
      <c r="U73" s="27">
        <v>1.5658763629980856</v>
      </c>
      <c r="V73" s="27">
        <v>4.5544451384551321</v>
      </c>
      <c r="W73" s="100"/>
      <c r="X73" s="2"/>
      <c r="Y73" s="55">
        <v>99.097222222226264</v>
      </c>
      <c r="Z73" s="30">
        <v>0</v>
      </c>
      <c r="AA73" s="30">
        <v>12.798550324168472</v>
      </c>
      <c r="AB73" s="31">
        <v>3.2980281322076208</v>
      </c>
      <c r="AC73" s="30"/>
      <c r="AD73" s="45">
        <f t="shared" si="9"/>
        <v>7.6227945658963163</v>
      </c>
      <c r="AE73" s="27">
        <f t="shared" ref="AE73:AE78" si="12">((AD73-Q73)/AD73)*100</f>
        <v>70.554405038241754</v>
      </c>
      <c r="AF73" s="29">
        <f t="shared" ref="AF73:AF78" si="13">(AD73-Q73)*0.013</f>
        <v>6.9916825592322387E-2</v>
      </c>
    </row>
    <row r="74" spans="1:32" x14ac:dyDescent="0.3">
      <c r="A74" s="18">
        <v>69.097222222226264</v>
      </c>
      <c r="B74" s="19">
        <v>718.09722222222626</v>
      </c>
      <c r="C74" s="19">
        <v>3</v>
      </c>
      <c r="D74" s="45">
        <v>7.61</v>
      </c>
      <c r="E74" s="27">
        <v>1.3805655508089631</v>
      </c>
      <c r="F74" s="27">
        <v>4.7105975432021649</v>
      </c>
      <c r="G74" s="27">
        <v>7.6</v>
      </c>
      <c r="H74" s="27">
        <v>1.5380797411697174</v>
      </c>
      <c r="I74" s="27">
        <v>4.8146991463668538</v>
      </c>
      <c r="J74" s="27">
        <v>7.59</v>
      </c>
      <c r="K74" s="27">
        <v>1.5010175787318927</v>
      </c>
      <c r="L74" s="27">
        <v>5.2311055590256093</v>
      </c>
      <c r="M74" s="27">
        <v>7.64</v>
      </c>
      <c r="N74" s="27">
        <v>1.6029385254359101</v>
      </c>
      <c r="O74" s="27">
        <v>4.9448261503227151</v>
      </c>
      <c r="P74" s="27">
        <v>7.7366666666666672</v>
      </c>
      <c r="Q74" s="27">
        <f t="shared" si="3"/>
        <v>1.5056503490366206</v>
      </c>
      <c r="R74" s="38">
        <f t="shared" si="4"/>
        <v>4.925307099729336</v>
      </c>
      <c r="S74" s="45">
        <v>7.99</v>
      </c>
      <c r="T74" s="2">
        <v>-376</v>
      </c>
      <c r="U74" s="27">
        <v>0.41694932742552582</v>
      </c>
      <c r="V74" s="27">
        <v>5.0749531542785755</v>
      </c>
      <c r="W74" s="100"/>
      <c r="X74" s="2"/>
      <c r="Y74" s="55">
        <v>103.09722222222626</v>
      </c>
      <c r="Z74" s="30">
        <v>0</v>
      </c>
      <c r="AA74" s="30">
        <v>12.576258269155028</v>
      </c>
      <c r="AB74" s="31">
        <v>3.7012182557693776</v>
      </c>
      <c r="AC74" s="30"/>
      <c r="AD74" s="45">
        <f t="shared" si="9"/>
        <v>7.1087929002706645</v>
      </c>
      <c r="AE74" s="27">
        <f t="shared" si="12"/>
        <v>78.819887283827128</v>
      </c>
      <c r="AF74" s="29">
        <f t="shared" si="13"/>
        <v>7.2840853166042566E-2</v>
      </c>
    </row>
    <row r="75" spans="1:32" x14ac:dyDescent="0.3">
      <c r="A75" s="18">
        <v>70.260416666671517</v>
      </c>
      <c r="B75" s="19">
        <v>719.26041666667152</v>
      </c>
      <c r="C75" s="19">
        <v>3</v>
      </c>
      <c r="D75" s="45">
        <v>7.36</v>
      </c>
      <c r="E75" s="27">
        <v>2.0847466371276289</v>
      </c>
      <c r="F75" s="27">
        <v>5.3872579637726421</v>
      </c>
      <c r="G75" s="27">
        <v>7.32</v>
      </c>
      <c r="H75" s="27">
        <v>2.6684756955233651</v>
      </c>
      <c r="I75" s="27">
        <v>4.3202165313345828</v>
      </c>
      <c r="J75" s="27">
        <v>7.39</v>
      </c>
      <c r="K75" s="27">
        <v>2.01062231225198</v>
      </c>
      <c r="L75" s="27">
        <v>5.6475119716843638</v>
      </c>
      <c r="M75" s="27">
        <v>7.4</v>
      </c>
      <c r="N75" s="27">
        <v>1.9550290685952429</v>
      </c>
      <c r="O75" s="27">
        <v>5.4653341661461585</v>
      </c>
      <c r="P75" s="27">
        <v>7.4716666666666667</v>
      </c>
      <c r="Q75" s="27">
        <f t="shared" si="3"/>
        <v>2.1797184283745543</v>
      </c>
      <c r="R75" s="38">
        <f t="shared" si="4"/>
        <v>5.2050801582344359</v>
      </c>
      <c r="S75" s="45">
        <v>7.68</v>
      </c>
      <c r="T75" s="2">
        <v>-395</v>
      </c>
      <c r="U75" s="27">
        <v>0.83389865485105164</v>
      </c>
      <c r="V75" s="27">
        <v>6.1419945867166357</v>
      </c>
      <c r="W75" s="100"/>
      <c r="X75" s="2"/>
      <c r="Y75" s="55">
        <v>104.26041666667152</v>
      </c>
      <c r="Z75" s="30">
        <v>0</v>
      </c>
      <c r="AA75" s="30">
        <v>11.977040940009022</v>
      </c>
      <c r="AB75" s="31">
        <v>3.3689937781716086</v>
      </c>
      <c r="AC75" s="30"/>
      <c r="AD75" s="45">
        <f t="shared" si="9"/>
        <v>6.8290198417655645</v>
      </c>
      <c r="AE75" s="27">
        <f t="shared" si="12"/>
        <v>68.081533237850223</v>
      </c>
      <c r="AF75" s="29">
        <f t="shared" si="13"/>
        <v>6.0440918374083122E-2</v>
      </c>
    </row>
    <row r="76" spans="1:32" x14ac:dyDescent="0.3">
      <c r="A76" s="18">
        <v>72.114583333335759</v>
      </c>
      <c r="B76" s="19">
        <v>721.11458333333576</v>
      </c>
      <c r="C76" s="19">
        <v>3</v>
      </c>
      <c r="D76" s="45">
        <v>7.32</v>
      </c>
      <c r="E76" s="27">
        <v>3.2800013757474691</v>
      </c>
      <c r="F76" s="27">
        <v>6.8967312096606284</v>
      </c>
      <c r="G76" s="27">
        <v>7.25</v>
      </c>
      <c r="H76" s="27">
        <v>3.5023743503744162</v>
      </c>
      <c r="I76" s="27">
        <v>6.1680199875078072</v>
      </c>
      <c r="J76" s="27">
        <v>7.2</v>
      </c>
      <c r="K76" s="27">
        <v>2.8445209671030312</v>
      </c>
      <c r="L76" s="27">
        <v>6.4803247970018738</v>
      </c>
      <c r="M76" s="27">
        <v>7.25</v>
      </c>
      <c r="N76" s="27">
        <v>3.3170635381852933</v>
      </c>
      <c r="O76" s="27">
        <v>6.2200707890901521</v>
      </c>
      <c r="P76" s="27">
        <v>7.3566666666666665</v>
      </c>
      <c r="Q76" s="27">
        <f t="shared" si="3"/>
        <v>3.2359900578525522</v>
      </c>
      <c r="R76" s="38">
        <f t="shared" si="4"/>
        <v>6.4412866958151156</v>
      </c>
      <c r="S76" s="45">
        <v>7.56</v>
      </c>
      <c r="T76" s="2">
        <v>-398</v>
      </c>
      <c r="U76" s="27">
        <v>2.2422608274883831</v>
      </c>
      <c r="V76" s="27">
        <v>6.1159691859254623</v>
      </c>
      <c r="W76" s="100"/>
      <c r="X76" s="2"/>
      <c r="Y76" s="55">
        <v>106.11458333333576</v>
      </c>
      <c r="Z76" s="30">
        <v>0</v>
      </c>
      <c r="AA76" s="30">
        <v>11.625674502509794</v>
      </c>
      <c r="AB76" s="31">
        <v>3.1966525323609245</v>
      </c>
      <c r="AC76" s="30"/>
      <c r="AD76" s="45">
        <f t="shared" si="9"/>
        <v>5.5928133041848849</v>
      </c>
      <c r="AE76" s="27">
        <f t="shared" si="12"/>
        <v>42.140209553728766</v>
      </c>
      <c r="AF76" s="29">
        <f t="shared" si="13"/>
        <v>3.0638702202320324E-2</v>
      </c>
    </row>
    <row r="77" spans="1:32" x14ac:dyDescent="0.3">
      <c r="A77" s="18">
        <v>73.15625</v>
      </c>
      <c r="B77" s="19">
        <v>722.15625</v>
      </c>
      <c r="C77" s="19">
        <v>3</v>
      </c>
      <c r="D77" s="45">
        <v>7.26</v>
      </c>
      <c r="E77" s="27">
        <v>4.0212446245039599</v>
      </c>
      <c r="F77" s="27">
        <v>6.1940453882989788</v>
      </c>
      <c r="G77" s="27">
        <v>7.2</v>
      </c>
      <c r="H77" s="27">
        <v>3.8266682717053806</v>
      </c>
      <c r="I77" s="27">
        <v>5.9598167811784304</v>
      </c>
      <c r="J77" s="27">
        <v>7.22</v>
      </c>
      <c r="K77" s="27">
        <v>3.956385840237767</v>
      </c>
      <c r="L77" s="27">
        <v>6.1680199875078072</v>
      </c>
      <c r="M77" s="27">
        <v>7.2</v>
      </c>
      <c r="N77" s="27">
        <v>4.0675723275512405</v>
      </c>
      <c r="O77" s="27">
        <v>5.933791380387258</v>
      </c>
      <c r="P77" s="27">
        <v>7.3266666666666671</v>
      </c>
      <c r="Q77" s="27">
        <f t="shared" si="3"/>
        <v>3.9679677659995871</v>
      </c>
      <c r="R77" s="38">
        <f t="shared" si="4"/>
        <v>6.0639183843431192</v>
      </c>
      <c r="S77" s="45">
        <v>7.54</v>
      </c>
      <c r="T77" s="2">
        <v>-400</v>
      </c>
      <c r="U77" s="27">
        <v>2.0662155559087165</v>
      </c>
      <c r="V77" s="27">
        <v>6.7666042057047679</v>
      </c>
      <c r="W77" s="100"/>
      <c r="X77" s="2"/>
      <c r="Y77" s="55">
        <v>108.15625</v>
      </c>
      <c r="Z77" s="30">
        <v>0</v>
      </c>
      <c r="AA77" s="30">
        <v>11.225131621320701</v>
      </c>
      <c r="AB77" s="31">
        <v>3.6783993616846988</v>
      </c>
      <c r="AC77" s="30"/>
      <c r="AD77" s="45">
        <f t="shared" si="9"/>
        <v>5.9701816156568812</v>
      </c>
      <c r="AE77" s="27">
        <f t="shared" si="12"/>
        <v>33.536900190882996</v>
      </c>
      <c r="AF77" s="29">
        <f t="shared" si="13"/>
        <v>2.6028780045544823E-2</v>
      </c>
    </row>
    <row r="78" spans="1:32" x14ac:dyDescent="0.3">
      <c r="A78" s="18">
        <v>74.208333333335759</v>
      </c>
      <c r="B78" s="19">
        <v>723.20833333333576</v>
      </c>
      <c r="C78" s="19">
        <v>3</v>
      </c>
      <c r="D78" s="45">
        <v>7.18</v>
      </c>
      <c r="E78" s="27">
        <v>4.3918662488822049</v>
      </c>
      <c r="F78" s="27">
        <v>5.6214865708931914</v>
      </c>
      <c r="G78" s="27">
        <v>7.1</v>
      </c>
      <c r="H78" s="27">
        <v>4.3918662488822049</v>
      </c>
      <c r="I78" s="27">
        <v>5.6995627732667078</v>
      </c>
      <c r="J78" s="27">
        <v>7.16</v>
      </c>
      <c r="K78" s="27">
        <v>4.0953689493796084</v>
      </c>
      <c r="L78" s="27">
        <v>5.8036643764313967</v>
      </c>
      <c r="M78" s="27">
        <v>7.12</v>
      </c>
      <c r="N78" s="27">
        <v>4.1416966524268899</v>
      </c>
      <c r="O78" s="27">
        <v>5.7255881740578802</v>
      </c>
      <c r="P78" s="27">
        <v>7.2399999999999993</v>
      </c>
      <c r="Q78" s="27">
        <f t="shared" si="3"/>
        <v>4.2551995248927268</v>
      </c>
      <c r="R78" s="38">
        <f t="shared" si="4"/>
        <v>5.7125754736622936</v>
      </c>
      <c r="S78" s="45">
        <v>7.44</v>
      </c>
      <c r="T78" s="2">
        <v>-390</v>
      </c>
      <c r="U78" s="27">
        <v>2.3349162335829439</v>
      </c>
      <c r="V78" s="27">
        <v>6.8967312096606284</v>
      </c>
      <c r="W78" s="100"/>
      <c r="X78" s="2"/>
      <c r="Y78" s="55">
        <v>110.20833333333576</v>
      </c>
      <c r="Z78" s="30">
        <v>0</v>
      </c>
      <c r="AA78" s="30">
        <v>11.021304853936995</v>
      </c>
      <c r="AB78" s="31">
        <v>3.795528501690534</v>
      </c>
      <c r="AC78" s="30"/>
      <c r="AD78" s="45">
        <f t="shared" si="9"/>
        <v>6.3215245263377069</v>
      </c>
      <c r="AE78" s="27">
        <f t="shared" si="12"/>
        <v>32.687130973484948</v>
      </c>
      <c r="AF78" s="29">
        <f t="shared" si="13"/>
        <v>2.6862225018784741E-2</v>
      </c>
    </row>
    <row r="79" spans="1:32" x14ac:dyDescent="0.3">
      <c r="A79" s="18">
        <v>79.208333333335759</v>
      </c>
      <c r="B79" s="19">
        <v>728.20833333333576</v>
      </c>
      <c r="C79" s="19">
        <v>3</v>
      </c>
      <c r="D79" s="45">
        <v>7.2</v>
      </c>
      <c r="E79" s="27">
        <v>6.5877993733233078</v>
      </c>
      <c r="F79" s="27">
        <v>5.6475119716843638</v>
      </c>
      <c r="G79" s="27">
        <v>7.16</v>
      </c>
      <c r="H79" s="27">
        <v>6.5785338327138509</v>
      </c>
      <c r="I79" s="27">
        <v>5.7255881740578802</v>
      </c>
      <c r="J79" s="27">
        <v>7.21</v>
      </c>
      <c r="K79" s="27">
        <v>6.1615845052883254</v>
      </c>
      <c r="L79" s="27">
        <v>5.5954611701020198</v>
      </c>
      <c r="M79" s="27">
        <v>7.17</v>
      </c>
      <c r="N79" s="27">
        <v>6.7731101855124303</v>
      </c>
      <c r="O79" s="27">
        <v>5.5954611701020198</v>
      </c>
      <c r="P79" s="27">
        <v>7.1933333333333342</v>
      </c>
      <c r="Q79" s="27">
        <f t="shared" si="3"/>
        <v>6.5252569742094781</v>
      </c>
      <c r="R79" s="38">
        <f t="shared" si="4"/>
        <v>5.6410056214865705</v>
      </c>
      <c r="S79" s="45">
        <v>7.21</v>
      </c>
      <c r="T79" s="2">
        <v>-400</v>
      </c>
      <c r="U79" s="27">
        <v>5.4852000407980279</v>
      </c>
      <c r="V79" s="27">
        <v>5.6995627732667078</v>
      </c>
      <c r="W79" s="100"/>
      <c r="X79" s="2"/>
      <c r="Y79" s="55">
        <v>112.20833333333576</v>
      </c>
      <c r="Z79" s="30">
        <v>0</v>
      </c>
      <c r="AA79" s="30">
        <v>10.457346087983225</v>
      </c>
      <c r="AB79" s="31">
        <v>3.7210980569538141</v>
      </c>
      <c r="AC79" s="30"/>
      <c r="AD79" s="45">
        <f t="shared" ref="AD79:AD112" si="14">(12.0341-R79)</f>
        <v>6.39309437851343</v>
      </c>
      <c r="AE79" s="27">
        <v>0</v>
      </c>
      <c r="AF79" s="29">
        <v>0</v>
      </c>
    </row>
    <row r="80" spans="1:32" x14ac:dyDescent="0.3">
      <c r="A80" s="18">
        <v>80.208333333335759</v>
      </c>
      <c r="B80" s="19">
        <v>729.20833333333576</v>
      </c>
      <c r="C80" s="19">
        <v>3</v>
      </c>
      <c r="D80" s="45">
        <v>7.11</v>
      </c>
      <c r="E80" s="27">
        <v>7.2085905941568678</v>
      </c>
      <c r="F80" s="27">
        <v>4.5023943368727872</v>
      </c>
      <c r="G80" s="27">
        <v>7.06</v>
      </c>
      <c r="H80" s="27">
        <v>7.051076403796114</v>
      </c>
      <c r="I80" s="27">
        <v>4.8146991463668538</v>
      </c>
      <c r="J80" s="27">
        <v>7.12</v>
      </c>
      <c r="K80" s="27">
        <v>6.9213588352637281</v>
      </c>
      <c r="L80" s="27">
        <v>3.9818863210493443</v>
      </c>
      <c r="M80" s="27">
        <v>7.08</v>
      </c>
      <c r="N80" s="27">
        <v>6.5877993733233078</v>
      </c>
      <c r="O80" s="27">
        <v>4.3202165313345828</v>
      </c>
      <c r="P80" s="27">
        <v>7.2916666666666652</v>
      </c>
      <c r="Q80" s="27">
        <f t="shared" ref="Q80:Q112" si="15">AVERAGE(E80,H80,K80,N80)</f>
        <v>6.9422063016350037</v>
      </c>
      <c r="R80" s="38">
        <f t="shared" ref="R80:R112" si="16">AVERAGE(F80,I80,L80,O80)</f>
        <v>4.4047990839058926</v>
      </c>
      <c r="S80" s="45">
        <v>7.69</v>
      </c>
      <c r="T80" s="2">
        <v>-403</v>
      </c>
      <c r="U80" s="27">
        <v>4.743956792041538</v>
      </c>
      <c r="V80" s="27">
        <v>4.7105975432021649</v>
      </c>
      <c r="W80" s="100"/>
      <c r="X80" s="2"/>
      <c r="Y80" s="55">
        <v>114.20833333333576</v>
      </c>
      <c r="Z80" s="30">
        <v>0</v>
      </c>
      <c r="AA80" s="30">
        <v>11.083535014158436</v>
      </c>
      <c r="AB80" s="31">
        <v>3.4792179379619355</v>
      </c>
      <c r="AC80" s="30"/>
      <c r="AD80" s="45">
        <f t="shared" si="14"/>
        <v>7.6293009160941079</v>
      </c>
      <c r="AE80" s="27">
        <f t="shared" ref="AE80:AE88" si="17">((AD80-Q80)/AD80)*100</f>
        <v>9.005997037155387</v>
      </c>
      <c r="AF80" s="29">
        <f t="shared" ref="AF80:AF88" si="18">(AD80-Q80)*0.013</f>
        <v>8.9322299879683528E-3</v>
      </c>
    </row>
    <row r="81" spans="1:32" x14ac:dyDescent="0.3">
      <c r="A81" s="18">
        <v>82.208333333335759</v>
      </c>
      <c r="B81" s="19">
        <v>731.20833333333576</v>
      </c>
      <c r="C81" s="19">
        <v>3</v>
      </c>
      <c r="D81" s="45">
        <v>7.11</v>
      </c>
      <c r="E81" s="27">
        <v>6.8750311322164475</v>
      </c>
      <c r="F81" s="27">
        <v>4.7366229439933374</v>
      </c>
      <c r="G81" s="27">
        <v>7.05</v>
      </c>
      <c r="H81" s="27">
        <v>6.8472345103880778</v>
      </c>
      <c r="I81" s="27">
        <v>4.5544451384551321</v>
      </c>
      <c r="J81" s="27">
        <v>7.1</v>
      </c>
      <c r="K81" s="27">
        <v>6.4024885611341835</v>
      </c>
      <c r="L81" s="27">
        <v>4.2941911305434104</v>
      </c>
      <c r="M81" s="27">
        <v>7.06</v>
      </c>
      <c r="N81" s="27">
        <v>7.4031669469554471</v>
      </c>
      <c r="O81" s="27">
        <v>4.8146991463668538</v>
      </c>
      <c r="P81" s="27">
        <v>7.253333333333333</v>
      </c>
      <c r="Q81" s="27">
        <f t="shared" si="15"/>
        <v>6.8819802876735396</v>
      </c>
      <c r="R81" s="38">
        <f t="shared" si="16"/>
        <v>4.5999895898396836</v>
      </c>
      <c r="S81" s="45">
        <v>7.6</v>
      </c>
      <c r="T81" s="2">
        <v>-401</v>
      </c>
      <c r="U81" s="27">
        <v>6.930624375873184</v>
      </c>
      <c r="V81" s="27">
        <v>4.9708515511138875</v>
      </c>
      <c r="W81" s="100"/>
      <c r="X81" s="2"/>
      <c r="Y81" s="55">
        <v>116.20833333333576</v>
      </c>
      <c r="Z81" s="30">
        <v>0</v>
      </c>
      <c r="AA81" s="30">
        <v>11.012670377852416</v>
      </c>
      <c r="AB81" s="31">
        <v>3.2823553843188185</v>
      </c>
      <c r="AC81" s="30"/>
      <c r="AD81" s="45">
        <f t="shared" si="14"/>
        <v>7.4341104101603168</v>
      </c>
      <c r="AE81" s="27">
        <f t="shared" si="17"/>
        <v>7.4269830823627832</v>
      </c>
      <c r="AF81" s="29">
        <f t="shared" si="18"/>
        <v>7.1776915923281032E-3</v>
      </c>
    </row>
    <row r="82" spans="1:32" x14ac:dyDescent="0.3">
      <c r="A82" s="18">
        <v>83.166666666671517</v>
      </c>
      <c r="B82" s="19">
        <v>732.16666666667152</v>
      </c>
      <c r="C82" s="19">
        <v>3</v>
      </c>
      <c r="D82" s="45">
        <v>7.13</v>
      </c>
      <c r="E82" s="27">
        <v>7.1993250535474118</v>
      </c>
      <c r="F82" s="27">
        <v>4.5544451384551321</v>
      </c>
      <c r="G82" s="27">
        <v>7.12</v>
      </c>
      <c r="H82" s="27">
        <v>6.7916412667313413</v>
      </c>
      <c r="I82" s="27">
        <v>4.5804705392463037</v>
      </c>
      <c r="J82" s="27">
        <v>7.14</v>
      </c>
      <c r="K82" s="27">
        <v>7.0140142413582893</v>
      </c>
      <c r="L82" s="27">
        <v>5.491359566937331</v>
      </c>
      <c r="M82" s="27">
        <v>7.12</v>
      </c>
      <c r="N82" s="27">
        <v>7.1529973505001312</v>
      </c>
      <c r="O82" s="27">
        <v>5.2311055590256093</v>
      </c>
      <c r="P82" s="27">
        <v>7.1516666666666673</v>
      </c>
      <c r="Q82" s="27">
        <f t="shared" si="15"/>
        <v>7.0394944780342925</v>
      </c>
      <c r="R82" s="38">
        <f t="shared" si="16"/>
        <v>4.9643452009160942</v>
      </c>
      <c r="S82" s="45">
        <v>7.2</v>
      </c>
      <c r="T82" s="2">
        <v>-402</v>
      </c>
      <c r="U82" s="27">
        <v>5.5500588250642213</v>
      </c>
      <c r="V82" s="27">
        <v>5.5694357693108474</v>
      </c>
      <c r="W82" s="101" t="s">
        <v>47</v>
      </c>
      <c r="X82" s="2"/>
      <c r="Y82" s="55">
        <v>119.16666666667152</v>
      </c>
      <c r="Z82" s="30">
        <v>0</v>
      </c>
      <c r="AA82" s="30">
        <v>10.188736614349349</v>
      </c>
      <c r="AB82" s="31">
        <v>3.5432151992804242</v>
      </c>
      <c r="AC82" s="30"/>
      <c r="AD82" s="45">
        <f t="shared" si="14"/>
        <v>7.0697547990839062</v>
      </c>
      <c r="AE82" s="27">
        <f t="shared" si="17"/>
        <v>0.42802504343622849</v>
      </c>
      <c r="AF82" s="29">
        <f t="shared" si="18"/>
        <v>3.9338417364497854E-4</v>
      </c>
    </row>
    <row r="83" spans="1:32" x14ac:dyDescent="0.3">
      <c r="A83" s="91">
        <v>84.25</v>
      </c>
      <c r="B83" s="92">
        <v>733.25</v>
      </c>
      <c r="C83" s="92">
        <v>3</v>
      </c>
      <c r="D83" s="93">
        <v>7.5</v>
      </c>
      <c r="E83" s="94">
        <v>2.5758202894288038</v>
      </c>
      <c r="F83" s="94">
        <v>4.5023943368727872</v>
      </c>
      <c r="G83" s="94">
        <v>7.48</v>
      </c>
      <c r="H83" s="94">
        <v>3.2058770508718202</v>
      </c>
      <c r="I83" s="94">
        <v>4.6845721424109934</v>
      </c>
      <c r="J83" s="94">
        <v>7.51</v>
      </c>
      <c r="K83" s="94">
        <v>2.4646338021153302</v>
      </c>
      <c r="L83" s="94">
        <v>5.1530293566520919</v>
      </c>
      <c r="M83" s="94">
        <v>7.46</v>
      </c>
      <c r="N83" s="94">
        <v>2.5109615051626113</v>
      </c>
      <c r="O83" s="94">
        <v>4.7886737455756814</v>
      </c>
      <c r="P83" s="94">
        <v>7.5483333333333347</v>
      </c>
      <c r="Q83" s="94">
        <f t="shared" si="15"/>
        <v>2.6893231618946416</v>
      </c>
      <c r="R83" s="95">
        <f t="shared" si="16"/>
        <v>4.7821673953778889</v>
      </c>
      <c r="S83" s="93">
        <v>7.67</v>
      </c>
      <c r="T83" s="56">
        <v>-390</v>
      </c>
      <c r="U83" s="94">
        <v>1.6585317690926467</v>
      </c>
      <c r="V83" s="94">
        <v>4.4243181344992708</v>
      </c>
      <c r="W83" s="100"/>
      <c r="X83" s="2"/>
      <c r="Y83" s="57">
        <v>121.25</v>
      </c>
      <c r="Z83" s="58">
        <v>0</v>
      </c>
      <c r="AA83" s="58">
        <v>11.108605581696763</v>
      </c>
      <c r="AB83" s="59">
        <v>3.770215605033195</v>
      </c>
      <c r="AC83" s="30"/>
      <c r="AD83" s="45">
        <f t="shared" si="14"/>
        <v>7.2519326046221115</v>
      </c>
      <c r="AE83" s="27">
        <f t="shared" si="17"/>
        <v>62.915772821984483</v>
      </c>
      <c r="AF83" s="29">
        <f t="shared" si="18"/>
        <v>5.9313922755457105E-2</v>
      </c>
    </row>
    <row r="84" spans="1:32" x14ac:dyDescent="0.3">
      <c r="A84" s="18">
        <v>85.201388888890506</v>
      </c>
      <c r="B84" s="19">
        <v>734.20138888889051</v>
      </c>
      <c r="C84" s="19">
        <v>3</v>
      </c>
      <c r="D84" s="45">
        <v>7.36</v>
      </c>
      <c r="E84" s="27">
        <v>2.5109615051626113</v>
      </c>
      <c r="F84" s="27">
        <v>5.0489277534874031</v>
      </c>
      <c r="G84" s="27">
        <v>7.34</v>
      </c>
      <c r="H84" s="27">
        <v>2.6499446143044523</v>
      </c>
      <c r="I84" s="27">
        <v>5.3612325629814697</v>
      </c>
      <c r="J84" s="27">
        <v>7.37</v>
      </c>
      <c r="K84" s="27">
        <v>2.4831648833342426</v>
      </c>
      <c r="L84" s="27">
        <v>5.5173849677285025</v>
      </c>
      <c r="M84" s="27">
        <v>7.36</v>
      </c>
      <c r="N84" s="27">
        <v>2.5943513706477161</v>
      </c>
      <c r="O84" s="27">
        <v>5.1530293566520919</v>
      </c>
      <c r="P84" s="27">
        <v>7.4716666666666676</v>
      </c>
      <c r="Q84" s="27">
        <f t="shared" si="15"/>
        <v>2.5596055933622557</v>
      </c>
      <c r="R84" s="38">
        <f t="shared" si="16"/>
        <v>5.2701436602123666</v>
      </c>
      <c r="S84" s="45">
        <v>7.7</v>
      </c>
      <c r="T84" s="2">
        <v>-401</v>
      </c>
      <c r="U84" s="27">
        <v>1.6677973097021033</v>
      </c>
      <c r="V84" s="27">
        <v>5.5954611701020198</v>
      </c>
      <c r="W84" s="100"/>
      <c r="X84" s="2"/>
      <c r="Y84" s="2"/>
      <c r="Z84" s="2"/>
      <c r="AA84" s="2"/>
      <c r="AB84" s="2"/>
      <c r="AC84" s="2"/>
      <c r="AD84" s="45">
        <f t="shared" si="14"/>
        <v>6.7639563397876339</v>
      </c>
      <c r="AE84" s="27">
        <f t="shared" si="17"/>
        <v>62.158159148575777</v>
      </c>
      <c r="AF84" s="29">
        <f t="shared" si="18"/>
        <v>5.4656559703529915E-2</v>
      </c>
    </row>
    <row r="85" spans="1:32" x14ac:dyDescent="0.3">
      <c r="A85" s="18">
        <v>86.201388888890506</v>
      </c>
      <c r="B85" s="19">
        <v>735.20138888889051</v>
      </c>
      <c r="C85" s="19">
        <v>3</v>
      </c>
      <c r="D85" s="45">
        <v>7.27</v>
      </c>
      <c r="E85" s="27">
        <v>3.2429392133096449</v>
      </c>
      <c r="F85" s="27">
        <v>4.8927753487403702</v>
      </c>
      <c r="G85" s="27">
        <v>7.24</v>
      </c>
      <c r="H85" s="27">
        <v>3.0854250229488911</v>
      </c>
      <c r="I85" s="27">
        <v>5.3872579637726421</v>
      </c>
      <c r="J85" s="27">
        <v>7.26</v>
      </c>
      <c r="K85" s="27">
        <v>3.1224871853867158</v>
      </c>
      <c r="L85" s="27">
        <v>5.2571309598167808</v>
      </c>
      <c r="M85" s="27">
        <v>7.22</v>
      </c>
      <c r="N85" s="27">
        <v>3.2429392133096449</v>
      </c>
      <c r="O85" s="27">
        <v>5.0489277534874031</v>
      </c>
      <c r="P85" s="27">
        <v>7.2783333333333333</v>
      </c>
      <c r="Q85" s="27">
        <f t="shared" si="15"/>
        <v>3.1734476587387244</v>
      </c>
      <c r="R85" s="38">
        <f t="shared" si="16"/>
        <v>5.1465230064542986</v>
      </c>
      <c r="S85" s="45">
        <v>7.34</v>
      </c>
      <c r="T85" s="2">
        <v>-398</v>
      </c>
      <c r="U85" s="27">
        <v>2.1959331244411024</v>
      </c>
      <c r="V85" s="27">
        <v>5.4132833645638128</v>
      </c>
      <c r="W85" s="100"/>
      <c r="X85" s="2"/>
      <c r="Y85" s="2"/>
      <c r="Z85" s="2"/>
      <c r="AA85" s="2"/>
      <c r="AB85" s="2"/>
      <c r="AC85" s="2"/>
      <c r="AD85" s="45">
        <f t="shared" si="14"/>
        <v>6.8875769935457019</v>
      </c>
      <c r="AE85" s="27">
        <f t="shared" si="17"/>
        <v>53.925049960057962</v>
      </c>
      <c r="AF85" s="29">
        <f t="shared" si="18"/>
        <v>4.8283681352490705E-2</v>
      </c>
    </row>
    <row r="86" spans="1:32" x14ac:dyDescent="0.3">
      <c r="A86" s="18">
        <v>88.201388888890506</v>
      </c>
      <c r="B86" s="19">
        <v>737.20138888889051</v>
      </c>
      <c r="C86" s="19">
        <v>3</v>
      </c>
      <c r="D86" s="45">
        <v>7.33</v>
      </c>
      <c r="E86" s="27">
        <v>4.503052736195678</v>
      </c>
      <c r="F86" s="27">
        <v>5.3872579637726421</v>
      </c>
      <c r="G86" s="27">
        <v>7.32</v>
      </c>
      <c r="H86" s="27">
        <v>4.512318276805134</v>
      </c>
      <c r="I86" s="27">
        <v>5.7516135748490527</v>
      </c>
      <c r="J86" s="27">
        <v>7.31</v>
      </c>
      <c r="K86" s="27">
        <v>4.4289284113200296</v>
      </c>
      <c r="L86" s="27">
        <v>5.8817405788049131</v>
      </c>
      <c r="M86" s="27">
        <v>7.3</v>
      </c>
      <c r="N86" s="27">
        <v>4.734691251432082</v>
      </c>
      <c r="O86" s="27">
        <v>5.8557151780137415</v>
      </c>
      <c r="P86" s="27">
        <v>7.3466666666666667</v>
      </c>
      <c r="Q86" s="27">
        <f t="shared" si="15"/>
        <v>4.5447476689382311</v>
      </c>
      <c r="R86" s="38">
        <f t="shared" si="16"/>
        <v>5.7190818238600878</v>
      </c>
      <c r="S86" s="45">
        <v>7.41</v>
      </c>
      <c r="T86" s="2">
        <v>-399</v>
      </c>
      <c r="U86" s="27">
        <v>3.2151425914812761</v>
      </c>
      <c r="V86" s="27">
        <v>6.7926296064959395</v>
      </c>
      <c r="W86" s="100"/>
      <c r="X86" s="2"/>
      <c r="Y86" s="2"/>
      <c r="Z86" s="2"/>
      <c r="AA86" s="2"/>
      <c r="AB86" s="2"/>
      <c r="AC86" s="2"/>
      <c r="AD86" s="45">
        <f t="shared" si="14"/>
        <v>6.3150181761399127</v>
      </c>
      <c r="AE86" s="27">
        <f t="shared" si="17"/>
        <v>28.032706443986331</v>
      </c>
      <c r="AF86" s="29">
        <f t="shared" si="18"/>
        <v>2.3013516593621858E-2</v>
      </c>
    </row>
    <row r="87" spans="1:32" x14ac:dyDescent="0.3">
      <c r="A87" s="18">
        <v>89.145833333335759</v>
      </c>
      <c r="B87" s="19">
        <v>738.14583333333576</v>
      </c>
      <c r="C87" s="19">
        <v>3</v>
      </c>
      <c r="D87" s="45">
        <v>7.14</v>
      </c>
      <c r="E87" s="27">
        <v>5.1238439570292398</v>
      </c>
      <c r="F87" s="27">
        <v>5.4132833645638128</v>
      </c>
      <c r="G87" s="27">
        <v>7.12</v>
      </c>
      <c r="H87" s="27">
        <v>5.0589851727630464</v>
      </c>
      <c r="I87" s="27">
        <v>5.3091817613991248</v>
      </c>
      <c r="J87" s="27">
        <v>7.13</v>
      </c>
      <c r="K87" s="27">
        <v>5.2257649037332552</v>
      </c>
      <c r="L87" s="27">
        <v>5.6735373724755362</v>
      </c>
      <c r="M87" s="27">
        <v>7.13</v>
      </c>
      <c r="N87" s="27">
        <v>5.244295984952168</v>
      </c>
      <c r="O87" s="27">
        <v>5.5173849677285025</v>
      </c>
      <c r="P87" s="27">
        <v>7.1933333333333342</v>
      </c>
      <c r="Q87" s="27">
        <f t="shared" si="15"/>
        <v>5.1632225046194273</v>
      </c>
      <c r="R87" s="38">
        <f t="shared" si="16"/>
        <v>5.4783468665417443</v>
      </c>
      <c r="S87" s="45">
        <v>7.32</v>
      </c>
      <c r="T87" s="2">
        <v>-401</v>
      </c>
      <c r="U87" s="27">
        <v>4.2806797615687318</v>
      </c>
      <c r="V87" s="27">
        <v>5.6735373724755362</v>
      </c>
      <c r="W87" s="100"/>
      <c r="X87" s="2"/>
      <c r="Y87" s="2"/>
      <c r="Z87" s="2"/>
      <c r="AA87" s="2"/>
      <c r="AB87" s="2"/>
      <c r="AC87" s="2"/>
      <c r="AD87" s="45">
        <f t="shared" si="14"/>
        <v>6.5557531334582562</v>
      </c>
      <c r="AE87" s="27">
        <f t="shared" si="17"/>
        <v>21.241352450137921</v>
      </c>
      <c r="AF87" s="29">
        <f t="shared" si="18"/>
        <v>1.8102898174904774E-2</v>
      </c>
    </row>
    <row r="88" spans="1:32" x14ac:dyDescent="0.3">
      <c r="A88" s="18">
        <v>91.159722222226264</v>
      </c>
      <c r="B88" s="19">
        <v>740.15972222222626</v>
      </c>
      <c r="C88" s="19">
        <v>3</v>
      </c>
      <c r="D88" s="45">
        <v>6.95</v>
      </c>
      <c r="E88" s="27">
        <v>6.3376297768679919</v>
      </c>
      <c r="F88" s="27">
        <v>5.1270039558609204</v>
      </c>
      <c r="G88" s="27">
        <v>7</v>
      </c>
      <c r="H88" s="27">
        <v>6.6897203200273241</v>
      </c>
      <c r="I88" s="27">
        <v>4.7105975432021649</v>
      </c>
      <c r="J88" s="27">
        <v>6.99</v>
      </c>
      <c r="K88" s="27">
        <v>6.2820365332112553</v>
      </c>
      <c r="L88" s="27">
        <v>5.0749531542785755</v>
      </c>
      <c r="M88" s="27">
        <v>7.01</v>
      </c>
      <c r="N88" s="27">
        <v>6.6526581575895003</v>
      </c>
      <c r="O88" s="27">
        <v>5.1270039558609204</v>
      </c>
      <c r="P88" s="27">
        <v>7.1216666666666661</v>
      </c>
      <c r="Q88" s="27">
        <f t="shared" si="15"/>
        <v>6.4905111969240172</v>
      </c>
      <c r="R88" s="38">
        <f t="shared" si="16"/>
        <v>5.0098896523006458</v>
      </c>
      <c r="S88" s="45">
        <v>7.39</v>
      </c>
      <c r="T88" s="2">
        <v>-401</v>
      </c>
      <c r="U88" s="27">
        <v>3.2800013757474691</v>
      </c>
      <c r="V88" s="27">
        <v>6.1940453882989788</v>
      </c>
      <c r="W88" s="100"/>
      <c r="X88" s="2"/>
      <c r="Y88" s="2"/>
      <c r="Z88" s="2"/>
      <c r="AA88" s="2"/>
      <c r="AB88" s="2"/>
      <c r="AC88" s="2"/>
      <c r="AD88" s="45">
        <f t="shared" si="14"/>
        <v>7.0242103476993547</v>
      </c>
      <c r="AE88" s="27">
        <f t="shared" si="17"/>
        <v>7.5979949966922673</v>
      </c>
      <c r="AF88" s="29">
        <f t="shared" si="18"/>
        <v>6.9380889600793869E-3</v>
      </c>
    </row>
    <row r="89" spans="1:32" x14ac:dyDescent="0.3">
      <c r="A89" s="18">
        <v>93.354166666671517</v>
      </c>
      <c r="B89" s="19">
        <v>742.35416666667152</v>
      </c>
      <c r="C89" s="19">
        <v>3</v>
      </c>
      <c r="D89" s="45">
        <v>6.89</v>
      </c>
      <c r="E89" s="27">
        <v>7.9776304647417255</v>
      </c>
      <c r="F89" s="27">
        <v>4.8927753487403702</v>
      </c>
      <c r="G89" s="27">
        <v>6.9</v>
      </c>
      <c r="H89" s="27">
        <v>8.2092689799781287</v>
      </c>
      <c r="I89" s="27">
        <v>4.7886737455756814</v>
      </c>
      <c r="J89" s="27">
        <v>6.96</v>
      </c>
      <c r="K89" s="27">
        <v>8.1258791144930242</v>
      </c>
      <c r="L89" s="27">
        <v>4.9708515511138875</v>
      </c>
      <c r="M89" s="27">
        <v>6.97</v>
      </c>
      <c r="N89" s="27">
        <v>8.2092689799781287</v>
      </c>
      <c r="O89" s="27">
        <v>4.5804705392463037</v>
      </c>
      <c r="P89" s="27">
        <v>6.9466666666666681</v>
      </c>
      <c r="Q89" s="27">
        <f t="shared" si="15"/>
        <v>8.1305118847977518</v>
      </c>
      <c r="R89" s="38">
        <f t="shared" si="16"/>
        <v>4.8081927961690605</v>
      </c>
      <c r="S89" s="45">
        <v>6.98</v>
      </c>
      <c r="T89" s="2">
        <v>-397</v>
      </c>
      <c r="U89" s="27">
        <v>6.8379689697786228</v>
      </c>
      <c r="V89" s="27">
        <v>5.6735373724755362</v>
      </c>
      <c r="W89" s="100"/>
      <c r="X89" s="2"/>
      <c r="Y89" s="2"/>
      <c r="Z89" s="2"/>
      <c r="AA89" s="2"/>
      <c r="AB89" s="2"/>
      <c r="AC89" s="2"/>
      <c r="AD89" s="45">
        <f t="shared" si="14"/>
        <v>7.22590720383094</v>
      </c>
      <c r="AE89" s="27">
        <v>0</v>
      </c>
      <c r="AF89" s="29">
        <v>0</v>
      </c>
    </row>
    <row r="90" spans="1:32" x14ac:dyDescent="0.3">
      <c r="A90" s="18">
        <v>94.354166666671517</v>
      </c>
      <c r="B90" s="19">
        <v>743.35416666667152</v>
      </c>
      <c r="C90" s="19">
        <v>3</v>
      </c>
      <c r="D90" s="45">
        <v>6.87</v>
      </c>
      <c r="E90" s="27">
        <v>8.2648622236348661</v>
      </c>
      <c r="F90" s="27">
        <v>4.5023943368727872</v>
      </c>
      <c r="G90" s="27">
        <v>6.9</v>
      </c>
      <c r="H90" s="27">
        <v>8.403845332776708</v>
      </c>
      <c r="I90" s="27">
        <v>4.5804705392463037</v>
      </c>
      <c r="J90" s="27">
        <v>6.95</v>
      </c>
      <c r="K90" s="27">
        <v>8.2648622236348661</v>
      </c>
      <c r="L90" s="27">
        <v>4.7626483447845098</v>
      </c>
      <c r="M90" s="27">
        <v>6.97</v>
      </c>
      <c r="N90" s="27">
        <v>8.2185345205875873</v>
      </c>
      <c r="O90" s="27">
        <v>4.4763689360816157</v>
      </c>
      <c r="P90" s="27">
        <v>6.9683333333333337</v>
      </c>
      <c r="Q90" s="27">
        <f t="shared" si="15"/>
        <v>8.2880260751585073</v>
      </c>
      <c r="R90" s="38">
        <f t="shared" si="16"/>
        <v>4.5804705392463045</v>
      </c>
      <c r="S90" s="45">
        <v>7.06</v>
      </c>
      <c r="T90" s="2">
        <v>-398</v>
      </c>
      <c r="U90" s="27">
        <v>5.3369513910467301</v>
      </c>
      <c r="V90" s="27">
        <v>5.3612325629814697</v>
      </c>
      <c r="W90" s="100"/>
      <c r="X90" s="2"/>
      <c r="Y90" s="2"/>
      <c r="Z90" s="2"/>
      <c r="AA90" s="2"/>
      <c r="AB90" s="2"/>
      <c r="AC90" s="2"/>
      <c r="AD90" s="45">
        <f t="shared" si="14"/>
        <v>7.4536294607536959</v>
      </c>
      <c r="AE90" s="27">
        <v>0</v>
      </c>
      <c r="AF90" s="29">
        <v>0</v>
      </c>
    </row>
    <row r="91" spans="1:32" x14ac:dyDescent="0.3">
      <c r="A91" s="18">
        <v>95.284722222226264</v>
      </c>
      <c r="B91" s="19">
        <v>744.28472222222626</v>
      </c>
      <c r="C91" s="19">
        <v>3</v>
      </c>
      <c r="D91" s="45">
        <v>6.92</v>
      </c>
      <c r="E91" s="27">
        <v>8.5706250637469186</v>
      </c>
      <c r="F91" s="27">
        <v>4.2681657297522371</v>
      </c>
      <c r="G91" s="27">
        <v>6.94</v>
      </c>
      <c r="H91" s="27">
        <v>8.4872351982618142</v>
      </c>
      <c r="I91" s="27">
        <v>4.5284197376639597</v>
      </c>
      <c r="J91" s="27">
        <v>6.93</v>
      </c>
      <c r="K91" s="27">
        <v>8.6354838480131111</v>
      </c>
      <c r="L91" s="27">
        <v>4.4503435352904441</v>
      </c>
      <c r="M91" s="27">
        <v>6.95</v>
      </c>
      <c r="N91" s="27">
        <v>8.2463311424159542</v>
      </c>
      <c r="O91" s="27">
        <v>4.5544451384551321</v>
      </c>
      <c r="P91" s="27">
        <v>7.0066666666666668</v>
      </c>
      <c r="Q91" s="27">
        <f t="shared" si="15"/>
        <v>8.4849188131094486</v>
      </c>
      <c r="R91" s="38">
        <f t="shared" si="16"/>
        <v>4.4503435352904432</v>
      </c>
      <c r="S91" s="45">
        <v>7.15</v>
      </c>
      <c r="T91" s="2">
        <v>-402</v>
      </c>
      <c r="U91" s="27">
        <v>5.1609061194670636</v>
      </c>
      <c r="V91" s="27">
        <v>4.1640641265875491</v>
      </c>
      <c r="W91" s="100"/>
      <c r="X91" s="2"/>
      <c r="Y91" s="2"/>
      <c r="Z91" s="2"/>
      <c r="AA91" s="2"/>
      <c r="AB91" s="2"/>
      <c r="AC91" s="2"/>
      <c r="AD91" s="45">
        <f t="shared" si="14"/>
        <v>7.5837564647095572</v>
      </c>
      <c r="AE91" s="27">
        <v>0</v>
      </c>
      <c r="AF91" s="29">
        <v>0</v>
      </c>
    </row>
    <row r="92" spans="1:32" ht="15" thickBot="1" x14ac:dyDescent="0.35">
      <c r="A92" s="60">
        <v>96.229166666671517</v>
      </c>
      <c r="B92" s="61">
        <v>745.22916666667152</v>
      </c>
      <c r="C92" s="61">
        <v>3</v>
      </c>
      <c r="D92" s="64">
        <v>6.92</v>
      </c>
      <c r="E92" s="62">
        <v>8.2463311424159542</v>
      </c>
      <c r="F92" s="62">
        <v>4.5023943368727872</v>
      </c>
      <c r="G92" s="62">
        <v>6.93</v>
      </c>
      <c r="H92" s="62">
        <v>8.7559358759360411</v>
      </c>
      <c r="I92" s="62">
        <v>4.4243181344992708</v>
      </c>
      <c r="J92" s="62">
        <v>6.91</v>
      </c>
      <c r="K92" s="62">
        <v>8.5706250637469186</v>
      </c>
      <c r="L92" s="62">
        <v>4.5284197376639597</v>
      </c>
      <c r="M92" s="62">
        <v>6.94</v>
      </c>
      <c r="N92" s="62">
        <v>8.8022635789833217</v>
      </c>
      <c r="O92" s="62">
        <v>4.1900895273787224</v>
      </c>
      <c r="P92" s="62">
        <v>6.9833333333333334</v>
      </c>
      <c r="Q92" s="62">
        <f t="shared" si="15"/>
        <v>8.593788915270558</v>
      </c>
      <c r="R92" s="65">
        <f t="shared" si="16"/>
        <v>4.411305434103685</v>
      </c>
      <c r="S92" s="64">
        <v>7.1</v>
      </c>
      <c r="T92" s="63">
        <v>-710</v>
      </c>
      <c r="U92" s="62">
        <v>6.3839574799152716</v>
      </c>
      <c r="V92" s="62">
        <v>4.7366229439933374</v>
      </c>
      <c r="W92" s="101" t="s">
        <v>49</v>
      </c>
      <c r="X92" s="2"/>
      <c r="Y92" s="2"/>
      <c r="Z92" s="2"/>
      <c r="AA92" s="2"/>
      <c r="AB92" s="2"/>
      <c r="AC92" s="2"/>
      <c r="AD92" s="45">
        <f t="shared" si="14"/>
        <v>7.6227945658963154</v>
      </c>
      <c r="AE92" s="27">
        <v>0</v>
      </c>
      <c r="AF92" s="29">
        <v>0</v>
      </c>
    </row>
    <row r="93" spans="1:32" x14ac:dyDescent="0.3">
      <c r="A93" s="18">
        <v>97.104166666671517</v>
      </c>
      <c r="B93" s="19">
        <v>746.10416666667152</v>
      </c>
      <c r="C93" s="19">
        <v>2</v>
      </c>
      <c r="D93" s="45">
        <v>7.26</v>
      </c>
      <c r="E93" s="27">
        <v>2.7611311016179263</v>
      </c>
      <c r="F93" s="27">
        <v>5.0489277534874031</v>
      </c>
      <c r="G93" s="27">
        <v>7.22</v>
      </c>
      <c r="H93" s="27">
        <v>2.9649729950259611</v>
      </c>
      <c r="I93" s="27">
        <v>4.8407245471580254</v>
      </c>
      <c r="J93" s="27">
        <v>7.24</v>
      </c>
      <c r="K93" s="27">
        <v>2.8445209671030312</v>
      </c>
      <c r="L93" s="27">
        <v>4.8146991463668538</v>
      </c>
      <c r="M93" s="27">
        <v>7.23</v>
      </c>
      <c r="N93" s="27">
        <v>2.9464419138070488</v>
      </c>
      <c r="O93" s="27">
        <v>5.0229023526962315</v>
      </c>
      <c r="P93" s="27">
        <v>7.3516666666666666</v>
      </c>
      <c r="Q93" s="27">
        <f t="shared" si="15"/>
        <v>2.8792667443884916</v>
      </c>
      <c r="R93" s="38">
        <f t="shared" si="16"/>
        <v>4.9318134499271284</v>
      </c>
      <c r="S93" s="45">
        <v>7.58</v>
      </c>
      <c r="T93" s="2">
        <v>-398</v>
      </c>
      <c r="U93" s="27">
        <v>1.2879101447144019</v>
      </c>
      <c r="V93" s="27">
        <v>6.1680199875078072</v>
      </c>
      <c r="W93" s="100"/>
      <c r="X93" s="2"/>
      <c r="Y93" s="2"/>
      <c r="Z93" s="2"/>
      <c r="AA93" s="2"/>
      <c r="AB93" s="2"/>
      <c r="AC93" s="2"/>
      <c r="AD93" s="45">
        <f t="shared" si="14"/>
        <v>7.102286550072872</v>
      </c>
      <c r="AE93" s="27">
        <f t="shared" ref="AE93:AE99" si="19">((AD93-Q93)/AD93)*100</f>
        <v>59.460003139989482</v>
      </c>
      <c r="AF93" s="35">
        <f t="shared" ref="AF93:AF99" si="20">(AD93-Q93)*0.02</f>
        <v>8.4460396113687608E-2</v>
      </c>
    </row>
    <row r="94" spans="1:32" x14ac:dyDescent="0.3">
      <c r="A94" s="18">
        <v>98.3125</v>
      </c>
      <c r="B94" s="19">
        <v>747.3125</v>
      </c>
      <c r="C94" s="19">
        <v>2</v>
      </c>
      <c r="D94" s="45">
        <v>7.34</v>
      </c>
      <c r="E94" s="27">
        <v>2.2793229899262077</v>
      </c>
      <c r="F94" s="27">
        <v>5.0229023526962315</v>
      </c>
      <c r="G94" s="27">
        <v>7.32</v>
      </c>
      <c r="H94" s="27">
        <v>2.3256506929734884</v>
      </c>
      <c r="I94" s="27">
        <v>4.6845721424109934</v>
      </c>
      <c r="J94" s="27">
        <v>7.33</v>
      </c>
      <c r="K94" s="27">
        <v>2.2885885305356641</v>
      </c>
      <c r="L94" s="27">
        <v>4.8407245471580254</v>
      </c>
      <c r="M94" s="27">
        <v>7.31</v>
      </c>
      <c r="N94" s="27">
        <v>2.3997750178491373</v>
      </c>
      <c r="O94" s="27">
        <v>4.5023943368727872</v>
      </c>
      <c r="P94" s="27">
        <v>7.4066666666666672</v>
      </c>
      <c r="Q94" s="27">
        <f t="shared" si="15"/>
        <v>2.3233343078211242</v>
      </c>
      <c r="R94" s="38">
        <f t="shared" si="16"/>
        <v>4.7626483447845089</v>
      </c>
      <c r="S94" s="45">
        <v>7.57</v>
      </c>
      <c r="T94" s="2">
        <v>-401</v>
      </c>
      <c r="U94" s="27">
        <v>2.0013567716425236</v>
      </c>
      <c r="V94" s="27">
        <v>4.7626483447845098</v>
      </c>
      <c r="W94" s="100"/>
      <c r="X94" s="2"/>
      <c r="Y94" s="2"/>
      <c r="Z94" s="2"/>
      <c r="AA94" s="2"/>
      <c r="AB94" s="2"/>
      <c r="AC94" s="2"/>
      <c r="AD94" s="45">
        <f t="shared" si="14"/>
        <v>7.2714516552154915</v>
      </c>
      <c r="AE94" s="27">
        <f t="shared" si="19"/>
        <v>68.048549065787995</v>
      </c>
      <c r="AF94" s="35">
        <f t="shared" si="20"/>
        <v>9.8962346947887345E-2</v>
      </c>
    </row>
    <row r="95" spans="1:32" x14ac:dyDescent="0.3">
      <c r="A95" s="18">
        <v>99.145833333335759</v>
      </c>
      <c r="B95" s="19">
        <v>748.14583333333576</v>
      </c>
      <c r="C95" s="19">
        <v>2</v>
      </c>
      <c r="D95" s="45">
        <v>7.3</v>
      </c>
      <c r="E95" s="27">
        <v>2.733334479789558</v>
      </c>
      <c r="F95" s="27">
        <v>4.9448261503227151</v>
      </c>
      <c r="G95" s="27">
        <v>7.27</v>
      </c>
      <c r="H95" s="27">
        <v>2.8630520483219435</v>
      </c>
      <c r="I95" s="27">
        <v>4.7105975432021649</v>
      </c>
      <c r="J95" s="27">
        <v>7.29</v>
      </c>
      <c r="K95" s="27">
        <v>2.7518655610084699</v>
      </c>
      <c r="L95" s="27">
        <v>4.7626483447845098</v>
      </c>
      <c r="M95" s="27">
        <v>7.28</v>
      </c>
      <c r="N95" s="27">
        <v>2.8259898858841193</v>
      </c>
      <c r="O95" s="27">
        <v>4.7886737455756814</v>
      </c>
      <c r="P95" s="27">
        <v>7.330000000000001</v>
      </c>
      <c r="Q95" s="27">
        <f t="shared" si="15"/>
        <v>2.793560493751023</v>
      </c>
      <c r="R95" s="38">
        <f t="shared" si="16"/>
        <v>4.801686445971268</v>
      </c>
      <c r="S95" s="45">
        <v>7.42</v>
      </c>
      <c r="T95" s="2">
        <v>-403</v>
      </c>
      <c r="U95" s="27">
        <v>2.2793229899262077</v>
      </c>
      <c r="V95" s="27">
        <v>4.8146991463668538</v>
      </c>
      <c r="W95" s="100"/>
      <c r="X95" s="2"/>
      <c r="Y95" s="2"/>
      <c r="Z95" s="2"/>
      <c r="AA95" s="2"/>
      <c r="AB95" s="2"/>
      <c r="AC95" s="2"/>
      <c r="AD95" s="45">
        <f t="shared" si="14"/>
        <v>7.2324135540287324</v>
      </c>
      <c r="AE95" s="27">
        <f t="shared" si="19"/>
        <v>61.374436446669975</v>
      </c>
      <c r="AF95" s="35">
        <f t="shared" si="20"/>
        <v>8.8777061205554203E-2</v>
      </c>
    </row>
    <row r="96" spans="1:32" x14ac:dyDescent="0.3">
      <c r="A96" s="18">
        <v>103.21875</v>
      </c>
      <c r="B96" s="19">
        <v>752.21875</v>
      </c>
      <c r="C96" s="19">
        <v>2</v>
      </c>
      <c r="D96" s="45">
        <v>7.05</v>
      </c>
      <c r="E96" s="27">
        <v>5.8650872057857297</v>
      </c>
      <c r="F96" s="27">
        <v>4.6845721424109934</v>
      </c>
      <c r="G96" s="27">
        <v>7.05</v>
      </c>
      <c r="H96" s="27">
        <v>5.7539007184722557</v>
      </c>
      <c r="I96" s="27">
        <v>4.6325213408286476</v>
      </c>
      <c r="J96" s="27">
        <v>7.04</v>
      </c>
      <c r="K96" s="27">
        <v>6.0874601804126769</v>
      </c>
      <c r="L96" s="27">
        <v>4.6845721424109934</v>
      </c>
      <c r="M96" s="27">
        <v>7.05</v>
      </c>
      <c r="N96" s="27">
        <v>5.7816973403006244</v>
      </c>
      <c r="O96" s="27">
        <v>4.7366229439933374</v>
      </c>
      <c r="P96" s="27">
        <v>7.1016666666666666</v>
      </c>
      <c r="Q96" s="27">
        <f t="shared" si="15"/>
        <v>5.8720363612428219</v>
      </c>
      <c r="R96" s="38">
        <f t="shared" si="16"/>
        <v>4.6845721424109925</v>
      </c>
      <c r="S96" s="45">
        <v>7.21</v>
      </c>
      <c r="T96" s="2">
        <v>-403</v>
      </c>
      <c r="U96" s="27">
        <v>4.8366121981360992</v>
      </c>
      <c r="V96" s="27">
        <v>4.7886737455756814</v>
      </c>
      <c r="W96" s="100"/>
      <c r="X96" s="2"/>
      <c r="Y96" s="2"/>
      <c r="Z96" s="2"/>
      <c r="AA96" s="2"/>
      <c r="AB96" s="2"/>
      <c r="AC96" s="2"/>
      <c r="AD96" s="45">
        <f t="shared" si="14"/>
        <v>7.349527857589008</v>
      </c>
      <c r="AE96" s="27">
        <f t="shared" si="19"/>
        <v>20.103216491934937</v>
      </c>
      <c r="AF96" s="35">
        <f t="shared" si="20"/>
        <v>2.9549829926923721E-2</v>
      </c>
    </row>
    <row r="97" spans="1:32" x14ac:dyDescent="0.3">
      <c r="A97" s="18">
        <v>104.21875</v>
      </c>
      <c r="B97" s="19">
        <v>753.21875</v>
      </c>
      <c r="C97" s="19">
        <v>2</v>
      </c>
      <c r="D97" s="45">
        <v>6.99</v>
      </c>
      <c r="E97" s="27">
        <v>6.2727709926017994</v>
      </c>
      <c r="F97" s="27">
        <v>4.6325213408286476</v>
      </c>
      <c r="G97" s="27">
        <v>7.03</v>
      </c>
      <c r="H97" s="27">
        <v>6.1337878834599566</v>
      </c>
      <c r="I97" s="27">
        <v>4.5023943368727872</v>
      </c>
      <c r="J97" s="27">
        <v>7</v>
      </c>
      <c r="K97" s="27">
        <v>6.2264432895545188</v>
      </c>
      <c r="L97" s="27">
        <v>4.6845721424109934</v>
      </c>
      <c r="M97" s="27">
        <v>7.02</v>
      </c>
      <c r="N97" s="27">
        <v>6.2635054519923425</v>
      </c>
      <c r="O97" s="27">
        <v>4.6585467416198201</v>
      </c>
      <c r="P97" s="27">
        <v>7.046666666666666</v>
      </c>
      <c r="Q97" s="27">
        <f t="shared" si="15"/>
        <v>6.224126904402155</v>
      </c>
      <c r="R97" s="38">
        <f t="shared" si="16"/>
        <v>4.6195086404330619</v>
      </c>
      <c r="S97" s="45">
        <v>7.12</v>
      </c>
      <c r="T97" s="2">
        <v>-396</v>
      </c>
      <c r="U97" s="27">
        <v>3.7618094874391881</v>
      </c>
      <c r="V97" s="27">
        <v>4.8667499479491987</v>
      </c>
      <c r="W97" s="100"/>
      <c r="X97" s="2"/>
      <c r="Y97" s="2"/>
      <c r="Z97" s="2"/>
      <c r="AA97" s="2"/>
      <c r="AB97" s="2"/>
      <c r="AC97" s="2"/>
      <c r="AD97" s="45">
        <f t="shared" si="14"/>
        <v>7.4145913595669386</v>
      </c>
      <c r="AE97" s="27">
        <f t="shared" si="19"/>
        <v>16.055698789505708</v>
      </c>
      <c r="AF97" s="35">
        <f t="shared" si="20"/>
        <v>2.3809289103295671E-2</v>
      </c>
    </row>
    <row r="98" spans="1:32" x14ac:dyDescent="0.3">
      <c r="A98" s="18">
        <v>105.26041666667152</v>
      </c>
      <c r="B98" s="19">
        <v>754.26041666667152</v>
      </c>
      <c r="C98" s="19">
        <v>2</v>
      </c>
      <c r="D98" s="45">
        <v>6.95</v>
      </c>
      <c r="E98" s="27">
        <v>7.051076403796114</v>
      </c>
      <c r="F98" s="27">
        <v>4.6845721424109934</v>
      </c>
      <c r="G98" s="27">
        <v>6.96</v>
      </c>
      <c r="H98" s="27">
        <v>7.2641838378136052</v>
      </c>
      <c r="I98" s="27">
        <v>4.5544451384551321</v>
      </c>
      <c r="J98" s="27">
        <v>6.97</v>
      </c>
      <c r="K98" s="27">
        <v>7.0974041068433937</v>
      </c>
      <c r="L98" s="27">
        <v>4.8407245471580254</v>
      </c>
      <c r="M98" s="27">
        <v>6.94</v>
      </c>
      <c r="N98" s="27">
        <v>7.3012460002514299</v>
      </c>
      <c r="O98" s="27">
        <v>4.7105975432021649</v>
      </c>
      <c r="P98" s="27">
        <v>7.0133333333333345</v>
      </c>
      <c r="Q98" s="27">
        <f t="shared" si="15"/>
        <v>7.1784775871761362</v>
      </c>
      <c r="R98" s="38">
        <f t="shared" si="16"/>
        <v>4.6975848428065792</v>
      </c>
      <c r="S98" s="45">
        <v>7.13</v>
      </c>
      <c r="T98" s="2">
        <v>-402</v>
      </c>
      <c r="U98" s="27">
        <v>5.105312875810327</v>
      </c>
      <c r="V98" s="27">
        <v>4.8927753487403702</v>
      </c>
      <c r="W98" s="100"/>
      <c r="X98" s="2"/>
      <c r="Y98" s="2"/>
      <c r="Z98" s="2"/>
      <c r="AA98" s="2"/>
      <c r="AB98" s="2"/>
      <c r="AC98" s="2"/>
      <c r="AD98" s="45">
        <f t="shared" si="14"/>
        <v>7.3365151571934213</v>
      </c>
      <c r="AE98" s="27">
        <f t="shared" si="19"/>
        <v>2.1541231310935136</v>
      </c>
      <c r="AF98" s="35">
        <f t="shared" si="20"/>
        <v>3.1607514003457026E-3</v>
      </c>
    </row>
    <row r="99" spans="1:32" x14ac:dyDescent="0.3">
      <c r="A99" s="18">
        <v>106.26388888889051</v>
      </c>
      <c r="B99" s="19">
        <v>755.26388888889051</v>
      </c>
      <c r="C99" s="19">
        <v>2</v>
      </c>
      <c r="D99" s="45">
        <v>6.94</v>
      </c>
      <c r="E99" s="27">
        <v>7.1066696474528497</v>
      </c>
      <c r="F99" s="27">
        <v>4.5023943368727872</v>
      </c>
      <c r="G99" s="27">
        <v>6.92</v>
      </c>
      <c r="H99" s="27">
        <v>6.7638446449029734</v>
      </c>
      <c r="I99" s="27">
        <v>4.1640641265875491</v>
      </c>
      <c r="J99" s="27">
        <v>6.96</v>
      </c>
      <c r="K99" s="27">
        <v>7.1344662692812184</v>
      </c>
      <c r="L99" s="27">
        <v>5.1270039558609204</v>
      </c>
      <c r="M99" s="27">
        <v>6.95</v>
      </c>
      <c r="N99" s="27">
        <v>7.0788730256244818</v>
      </c>
      <c r="O99" s="27">
        <v>4.7105975432021649</v>
      </c>
      <c r="P99" s="27">
        <v>7.0249999999999995</v>
      </c>
      <c r="Q99" s="27">
        <f t="shared" si="15"/>
        <v>7.0209633968153806</v>
      </c>
      <c r="R99" s="38">
        <f t="shared" si="16"/>
        <v>4.6260149906308561</v>
      </c>
      <c r="S99" s="45">
        <v>7.19</v>
      </c>
      <c r="T99" s="2">
        <v>-401</v>
      </c>
      <c r="U99" s="27">
        <v>3.7247473250013639</v>
      </c>
      <c r="V99" s="27">
        <v>5.0489277534874031</v>
      </c>
      <c r="W99" s="100"/>
      <c r="X99" s="2"/>
      <c r="Y99" s="2"/>
      <c r="Z99" s="2"/>
      <c r="AA99" s="2"/>
      <c r="AB99" s="2"/>
      <c r="AC99" s="2"/>
      <c r="AD99" s="45">
        <f t="shared" si="14"/>
        <v>7.4080850093691444</v>
      </c>
      <c r="AE99" s="27">
        <f t="shared" si="19"/>
        <v>5.2256637452751127</v>
      </c>
      <c r="AF99" s="35">
        <f t="shared" si="20"/>
        <v>7.7424322510752756E-3</v>
      </c>
    </row>
    <row r="100" spans="1:32" x14ac:dyDescent="0.3">
      <c r="A100" s="18">
        <v>107.26041666667152</v>
      </c>
      <c r="B100" s="19">
        <v>756.26041666667152</v>
      </c>
      <c r="C100" s="19">
        <v>2</v>
      </c>
      <c r="D100" s="45">
        <v>6.95</v>
      </c>
      <c r="E100" s="27">
        <v>7.171528431719044</v>
      </c>
      <c r="F100" s="27">
        <v>4.7105975432021649</v>
      </c>
      <c r="G100" s="27">
        <v>6.99</v>
      </c>
      <c r="H100" s="27">
        <v>7.3753703251270784</v>
      </c>
      <c r="I100" s="27">
        <v>4.8927753487403702</v>
      </c>
      <c r="J100" s="27">
        <v>6.97</v>
      </c>
      <c r="K100" s="27">
        <v>7.1159351880623074</v>
      </c>
      <c r="L100" s="27">
        <v>5.2311055590256093</v>
      </c>
      <c r="M100" s="27">
        <v>6.98</v>
      </c>
      <c r="N100" s="27">
        <v>7.171528431719044</v>
      </c>
      <c r="O100" s="27">
        <v>4.8927753487403702</v>
      </c>
      <c r="P100" s="27">
        <v>7.0150000000000006</v>
      </c>
      <c r="Q100" s="27">
        <f t="shared" si="15"/>
        <v>7.2085905941568678</v>
      </c>
      <c r="R100" s="38">
        <f t="shared" si="16"/>
        <v>4.9318134499271284</v>
      </c>
      <c r="S100" s="45">
        <v>7.1</v>
      </c>
      <c r="T100" s="2">
        <v>-403</v>
      </c>
      <c r="U100" s="27">
        <v>5.2906236879994486</v>
      </c>
      <c r="V100" s="27">
        <v>4.8146991463668538</v>
      </c>
      <c r="W100" s="100"/>
      <c r="X100" s="2"/>
      <c r="Y100" s="2"/>
      <c r="Z100" s="2"/>
      <c r="AA100" s="2"/>
      <c r="AB100" s="2"/>
      <c r="AC100" s="2"/>
      <c r="AD100" s="45">
        <f t="shared" si="14"/>
        <v>7.102286550072872</v>
      </c>
      <c r="AE100" s="27">
        <v>0</v>
      </c>
      <c r="AF100" s="35">
        <v>0</v>
      </c>
    </row>
    <row r="101" spans="1:32" x14ac:dyDescent="0.3">
      <c r="A101" s="18">
        <v>108.30208333333576</v>
      </c>
      <c r="B101" s="19">
        <v>757.30208333333576</v>
      </c>
      <c r="C101" s="19">
        <v>2</v>
      </c>
      <c r="D101" s="45">
        <v>6.91</v>
      </c>
      <c r="E101" s="27">
        <v>6.93988991648264</v>
      </c>
      <c r="F101" s="27">
        <v>5.2050801582344368</v>
      </c>
      <c r="G101" s="27">
        <v>6.93</v>
      </c>
      <c r="H101" s="27">
        <v>6.9584209977015528</v>
      </c>
      <c r="I101" s="27">
        <v>5.3352071621902972</v>
      </c>
      <c r="J101" s="27">
        <v>6.94</v>
      </c>
      <c r="K101" s="27">
        <v>6.7360480230746056</v>
      </c>
      <c r="L101" s="27">
        <v>5.4393087653549861</v>
      </c>
      <c r="M101" s="27">
        <v>6.92</v>
      </c>
      <c r="N101" s="27">
        <v>6.7082514012462369</v>
      </c>
      <c r="O101" s="27">
        <v>5.4653341661461585</v>
      </c>
      <c r="P101" s="27">
        <v>6.9533333333333331</v>
      </c>
      <c r="Q101" s="27">
        <f t="shared" si="15"/>
        <v>6.835652584626259</v>
      </c>
      <c r="R101" s="38">
        <f t="shared" si="16"/>
        <v>5.3612325629814706</v>
      </c>
      <c r="S101" s="45">
        <v>7.01</v>
      </c>
      <c r="T101" s="2">
        <v>-404</v>
      </c>
      <c r="U101" s="27">
        <v>4.6976290889942565</v>
      </c>
      <c r="V101" s="27">
        <v>5.2571309598167808</v>
      </c>
      <c r="W101" s="100"/>
      <c r="X101" s="2"/>
      <c r="Y101" s="2"/>
      <c r="Z101" s="2"/>
      <c r="AA101" s="2"/>
      <c r="AB101" s="2"/>
      <c r="AC101" s="2"/>
      <c r="AD101" s="45">
        <f t="shared" si="14"/>
        <v>6.6728674370185299</v>
      </c>
      <c r="AE101" s="27">
        <v>0</v>
      </c>
      <c r="AF101" s="35">
        <v>0</v>
      </c>
    </row>
    <row r="102" spans="1:32" x14ac:dyDescent="0.3">
      <c r="A102" s="18">
        <v>109.30208333333576</v>
      </c>
      <c r="B102" s="19">
        <v>758.30208333333576</v>
      </c>
      <c r="C102" s="19">
        <v>2</v>
      </c>
      <c r="D102" s="45">
        <v>7.17</v>
      </c>
      <c r="E102" s="27">
        <v>3.0205662386826977</v>
      </c>
      <c r="F102" s="27">
        <v>5.3872579637726421</v>
      </c>
      <c r="G102" s="27">
        <v>7.19</v>
      </c>
      <c r="H102" s="27">
        <v>3.4931088097649607</v>
      </c>
      <c r="I102" s="27">
        <v>5.1790547574432653</v>
      </c>
      <c r="J102" s="27">
        <v>7.18</v>
      </c>
      <c r="K102" s="27">
        <v>2.9001142107597682</v>
      </c>
      <c r="L102" s="27">
        <v>5.5173849677285025</v>
      </c>
      <c r="M102" s="27">
        <v>7.16</v>
      </c>
      <c r="N102" s="27">
        <v>3.2058770508718202</v>
      </c>
      <c r="O102" s="27">
        <v>5.6214865708931914</v>
      </c>
      <c r="P102" s="27">
        <v>7.22</v>
      </c>
      <c r="Q102" s="27">
        <f t="shared" si="15"/>
        <v>3.1549165775198116</v>
      </c>
      <c r="R102" s="38">
        <f t="shared" si="16"/>
        <v>5.4262960649594003</v>
      </c>
      <c r="S102" s="45">
        <v>7.31</v>
      </c>
      <c r="T102" s="2">
        <v>-399</v>
      </c>
      <c r="U102" s="27">
        <v>1.7048594721399275</v>
      </c>
      <c r="V102" s="27">
        <v>6.0378929835519468</v>
      </c>
      <c r="W102" s="101" t="s">
        <v>50</v>
      </c>
      <c r="X102" s="2"/>
      <c r="Y102" s="2"/>
      <c r="Z102" s="2"/>
      <c r="AA102" s="2"/>
      <c r="AB102" s="2"/>
      <c r="AC102" s="2"/>
      <c r="AD102" s="45">
        <f t="shared" si="14"/>
        <v>6.6078039350406002</v>
      </c>
      <c r="AE102" s="27">
        <f>((AD102-Q102)/AD102)*100</f>
        <v>52.25468841789376</v>
      </c>
      <c r="AF102" s="35">
        <f>(AD102-Q102)*0.02</f>
        <v>6.905774715041578E-2</v>
      </c>
    </row>
    <row r="103" spans="1:32" x14ac:dyDescent="0.3">
      <c r="A103" s="91">
        <v>110.32291666667152</v>
      </c>
      <c r="B103" s="92">
        <v>759.32291666667152</v>
      </c>
      <c r="C103" s="92">
        <v>2</v>
      </c>
      <c r="D103" s="93">
        <v>7.13</v>
      </c>
      <c r="E103" s="94">
        <v>2.9279108325881364</v>
      </c>
      <c r="F103" s="94">
        <v>5.8296897772225691</v>
      </c>
      <c r="G103" s="94">
        <v>7.1</v>
      </c>
      <c r="H103" s="94">
        <v>3.0483628605110664</v>
      </c>
      <c r="I103" s="94">
        <v>5.6735373724755362</v>
      </c>
      <c r="J103" s="94">
        <v>7.12</v>
      </c>
      <c r="K103" s="94">
        <v>2.8908486701503122</v>
      </c>
      <c r="L103" s="94">
        <v>5.5694357693108474</v>
      </c>
      <c r="M103" s="94">
        <v>7.11</v>
      </c>
      <c r="N103" s="94">
        <v>3.2522047539191008</v>
      </c>
      <c r="O103" s="94">
        <v>5.2831563606079532</v>
      </c>
      <c r="P103" s="94">
        <v>7.2166666666666677</v>
      </c>
      <c r="Q103" s="94">
        <f t="shared" si="15"/>
        <v>3.0298317792921536</v>
      </c>
      <c r="R103" s="95">
        <f t="shared" si="16"/>
        <v>5.5889548199042265</v>
      </c>
      <c r="S103" s="93">
        <v>7.42</v>
      </c>
      <c r="T103" s="56">
        <v>-394</v>
      </c>
      <c r="U103" s="94">
        <v>2.0198878528614359</v>
      </c>
      <c r="V103" s="94">
        <v>5.5173849677285025</v>
      </c>
      <c r="W103" s="100"/>
      <c r="X103" s="2"/>
      <c r="Y103" s="2"/>
      <c r="Z103" s="2"/>
      <c r="AA103" s="2"/>
      <c r="AB103" s="2"/>
      <c r="AC103" s="2"/>
      <c r="AD103" s="45">
        <f t="shared" si="14"/>
        <v>6.445145180095774</v>
      </c>
      <c r="AE103" s="27">
        <f>((AD103-Q103)/AD103)*100</f>
        <v>52.990480514713077</v>
      </c>
      <c r="AF103" s="35">
        <f>(AD103-Q103)*0.02</f>
        <v>6.8306268016072411E-2</v>
      </c>
    </row>
    <row r="104" spans="1:32" x14ac:dyDescent="0.3">
      <c r="A104" s="18">
        <v>111.16666666667152</v>
      </c>
      <c r="B104" s="19">
        <v>760.16666666667152</v>
      </c>
      <c r="C104" s="19">
        <v>2</v>
      </c>
      <c r="D104" s="45">
        <v>7.09</v>
      </c>
      <c r="E104" s="27">
        <v>3.9100581371904859</v>
      </c>
      <c r="F104" s="27">
        <v>6.0899437851342908</v>
      </c>
      <c r="G104" s="27">
        <v>7.08</v>
      </c>
      <c r="H104" s="27">
        <v>3.9749169214566784</v>
      </c>
      <c r="I104" s="27">
        <v>6.2200707890901521</v>
      </c>
      <c r="J104" s="27">
        <v>7.1</v>
      </c>
      <c r="K104" s="27">
        <v>3.474577728546048</v>
      </c>
      <c r="L104" s="27">
        <v>6.5063501977930462</v>
      </c>
      <c r="M104" s="27">
        <v>7.08</v>
      </c>
      <c r="N104" s="27">
        <v>4.0953689493796084</v>
      </c>
      <c r="O104" s="27">
        <v>6.1680199875078072</v>
      </c>
      <c r="P104" s="27">
        <v>7.2049999999999992</v>
      </c>
      <c r="Q104" s="27">
        <f t="shared" si="15"/>
        <v>3.8637304341432053</v>
      </c>
      <c r="R104" s="38">
        <f t="shared" si="16"/>
        <v>6.2460961898813245</v>
      </c>
      <c r="S104" s="45">
        <v>7.44</v>
      </c>
      <c r="T104" s="2">
        <v>-393</v>
      </c>
      <c r="U104" s="27">
        <v>2.9927696168543299</v>
      </c>
      <c r="V104" s="27">
        <v>6.4022485946283574</v>
      </c>
      <c r="W104" s="100"/>
      <c r="X104" s="2"/>
      <c r="Y104" s="2"/>
      <c r="Z104" s="2"/>
      <c r="AA104" s="2"/>
      <c r="AB104" s="2"/>
      <c r="AC104" s="2"/>
      <c r="AD104" s="45">
        <f t="shared" si="14"/>
        <v>5.7880038101186759</v>
      </c>
      <c r="AE104" s="27">
        <f>((AD104-Q104)/AD104)*100</f>
        <v>33.245889932059598</v>
      </c>
      <c r="AF104" s="35">
        <f>(AD104-Q104)*0.02</f>
        <v>3.8485467519509417E-2</v>
      </c>
    </row>
    <row r="105" spans="1:32" x14ac:dyDescent="0.3">
      <c r="A105" s="18">
        <v>112.27083333333576</v>
      </c>
      <c r="B105" s="19">
        <v>761.27083333333576</v>
      </c>
      <c r="C105" s="19">
        <v>2</v>
      </c>
      <c r="D105" s="45">
        <v>7.08</v>
      </c>
      <c r="E105" s="27">
        <v>4.8088155763077314</v>
      </c>
      <c r="F105" s="27">
        <v>6.1940453882989788</v>
      </c>
      <c r="G105" s="27">
        <v>7.06</v>
      </c>
      <c r="H105" s="27">
        <v>4.5957081422902393</v>
      </c>
      <c r="I105" s="27">
        <v>6.3241723922548392</v>
      </c>
      <c r="J105" s="27">
        <v>7.07</v>
      </c>
      <c r="K105" s="27">
        <v>4.6605669265564327</v>
      </c>
      <c r="L105" s="27">
        <v>6.0118675827607744</v>
      </c>
      <c r="M105" s="27">
        <v>7.06</v>
      </c>
      <c r="N105" s="27">
        <v>4.743956792041538</v>
      </c>
      <c r="O105" s="27">
        <v>6.1680199875078072</v>
      </c>
      <c r="P105" s="27">
        <v>7.0916666666666659</v>
      </c>
      <c r="Q105" s="27">
        <f t="shared" si="15"/>
        <v>4.7022618592989858</v>
      </c>
      <c r="R105" s="38">
        <f t="shared" si="16"/>
        <v>6.1745263377056006</v>
      </c>
      <c r="S105" s="45">
        <v>7.14</v>
      </c>
      <c r="T105" s="2">
        <v>-398</v>
      </c>
      <c r="U105" s="27">
        <v>3.7154817843919079</v>
      </c>
      <c r="V105" s="27">
        <v>6.9487820112429732</v>
      </c>
      <c r="W105" s="100"/>
      <c r="X105" s="2"/>
      <c r="Y105" s="2"/>
      <c r="Z105" s="2"/>
      <c r="AA105" s="2"/>
      <c r="AB105" s="2"/>
      <c r="AC105" s="2"/>
      <c r="AD105" s="45">
        <f t="shared" si="14"/>
        <v>5.8595736622943999</v>
      </c>
      <c r="AE105" s="27">
        <f>((AD105-Q105)/AD105)*100</f>
        <v>19.750785120128555</v>
      </c>
      <c r="AF105" s="35">
        <f>(AD105-Q105)*0.02</f>
        <v>2.3146236059908284E-2</v>
      </c>
    </row>
    <row r="106" spans="1:32" x14ac:dyDescent="0.3">
      <c r="A106" s="18">
        <v>113.25347222222626</v>
      </c>
      <c r="B106" s="19">
        <v>762.25347222222626</v>
      </c>
      <c r="C106" s="19">
        <v>2</v>
      </c>
      <c r="D106" s="45">
        <v>7</v>
      </c>
      <c r="E106" s="27">
        <v>5.6983074748155191</v>
      </c>
      <c r="F106" s="27">
        <v>5.9598167811784304</v>
      </c>
      <c r="G106" s="27">
        <v>7.01</v>
      </c>
      <c r="H106" s="27">
        <v>5.605652068720957</v>
      </c>
      <c r="I106" s="27">
        <v>6.1940453882989788</v>
      </c>
      <c r="J106" s="27">
        <v>7</v>
      </c>
      <c r="K106" s="27">
        <v>5.5500588250642213</v>
      </c>
      <c r="L106" s="27">
        <v>6.3241723922548392</v>
      </c>
      <c r="M106" s="27">
        <v>7.02</v>
      </c>
      <c r="N106" s="27">
        <v>5.6890419342060623</v>
      </c>
      <c r="O106" s="27">
        <v>6.1159691859254623</v>
      </c>
      <c r="P106" s="27">
        <v>7.0683333333333325</v>
      </c>
      <c r="Q106" s="27">
        <f t="shared" si="15"/>
        <v>5.6357650757016904</v>
      </c>
      <c r="R106" s="38">
        <f t="shared" si="16"/>
        <v>6.1485009369144281</v>
      </c>
      <c r="S106" s="45">
        <v>7.19</v>
      </c>
      <c r="T106" s="2">
        <v>-401</v>
      </c>
      <c r="U106" s="27">
        <v>2.5202270457720672</v>
      </c>
      <c r="V106" s="27">
        <v>6.5844264001665627</v>
      </c>
      <c r="W106" s="100"/>
      <c r="X106" s="2"/>
      <c r="Y106" s="2"/>
      <c r="Z106" s="2"/>
      <c r="AA106" s="2"/>
      <c r="AB106" s="2"/>
      <c r="AC106" s="2"/>
      <c r="AD106" s="45">
        <f t="shared" si="14"/>
        <v>5.8855990630855723</v>
      </c>
      <c r="AE106" s="27">
        <f>((AD106-Q106)/AD106)*100</f>
        <v>4.2448353125315421</v>
      </c>
      <c r="AF106" s="35">
        <f>(AD106-Q106)*0.02</f>
        <v>4.9966797476776389E-3</v>
      </c>
    </row>
    <row r="107" spans="1:32" x14ac:dyDescent="0.3">
      <c r="A107" s="18">
        <v>114.30208333333576</v>
      </c>
      <c r="B107" s="19">
        <v>763.30208333333576</v>
      </c>
      <c r="C107" s="19">
        <v>2</v>
      </c>
      <c r="D107" s="45">
        <v>7.03</v>
      </c>
      <c r="E107" s="27">
        <v>6.5414716702760263</v>
      </c>
      <c r="F107" s="27">
        <v>5.1790547574432653</v>
      </c>
      <c r="G107" s="27">
        <v>7</v>
      </c>
      <c r="H107" s="27">
        <v>6.3654263986963606</v>
      </c>
      <c r="I107" s="27">
        <v>6.2200707890901521</v>
      </c>
      <c r="J107" s="27">
        <v>7.02</v>
      </c>
      <c r="K107" s="27">
        <v>6.3654263986963606</v>
      </c>
      <c r="L107" s="27">
        <v>5.6995627732667078</v>
      </c>
      <c r="M107" s="27">
        <v>7.01</v>
      </c>
      <c r="N107" s="27">
        <v>6.7453135636840615</v>
      </c>
      <c r="O107" s="27">
        <v>5.6735373724755362</v>
      </c>
      <c r="P107" s="27">
        <v>7.0033333333333347</v>
      </c>
      <c r="Q107" s="27">
        <f t="shared" si="15"/>
        <v>6.5044095078382016</v>
      </c>
      <c r="R107" s="38">
        <f t="shared" si="16"/>
        <v>5.6930564230689154</v>
      </c>
      <c r="S107" s="45">
        <v>6.98</v>
      </c>
      <c r="T107" s="2">
        <v>-395</v>
      </c>
      <c r="U107" s="27">
        <v>5.5222622032358526</v>
      </c>
      <c r="V107" s="27">
        <v>5.8817405788049131</v>
      </c>
      <c r="W107" s="100"/>
      <c r="X107" s="2"/>
      <c r="Y107" s="2"/>
      <c r="Z107" s="2"/>
      <c r="AA107" s="2"/>
      <c r="AB107" s="2"/>
      <c r="AC107" s="2"/>
      <c r="AD107" s="45">
        <f t="shared" si="14"/>
        <v>6.3410435769310851</v>
      </c>
      <c r="AE107" s="27">
        <v>0</v>
      </c>
      <c r="AF107" s="35">
        <v>0</v>
      </c>
    </row>
    <row r="108" spans="1:32" x14ac:dyDescent="0.3">
      <c r="A108" s="18">
        <v>115.26041666667152</v>
      </c>
      <c r="B108" s="19">
        <v>764.26041666667152</v>
      </c>
      <c r="C108" s="19">
        <v>2</v>
      </c>
      <c r="D108" s="45">
        <v>6.99</v>
      </c>
      <c r="E108" s="27">
        <v>7.2271216753757797</v>
      </c>
      <c r="F108" s="27">
        <v>4.9968769519050591</v>
      </c>
      <c r="G108" s="27">
        <v>7.01</v>
      </c>
      <c r="H108" s="27">
        <v>6.8287034291691668</v>
      </c>
      <c r="I108" s="27">
        <v>5.1790547574432653</v>
      </c>
      <c r="J108" s="27">
        <v>6.98</v>
      </c>
      <c r="K108" s="27">
        <v>7.1529973505001312</v>
      </c>
      <c r="L108" s="27">
        <v>5.1790547574432653</v>
      </c>
      <c r="M108" s="27">
        <v>7</v>
      </c>
      <c r="N108" s="27">
        <v>7.3475737032987105</v>
      </c>
      <c r="O108" s="27">
        <v>5.1530293566520919</v>
      </c>
      <c r="P108" s="27">
        <v>7</v>
      </c>
      <c r="Q108" s="27">
        <f t="shared" si="15"/>
        <v>7.1390990395859477</v>
      </c>
      <c r="R108" s="38">
        <f t="shared" si="16"/>
        <v>5.1270039558609204</v>
      </c>
      <c r="S108" s="45">
        <v>7.01</v>
      </c>
      <c r="T108" s="2">
        <v>-399</v>
      </c>
      <c r="U108" s="27">
        <v>5.8094939621289923</v>
      </c>
      <c r="V108" s="27">
        <v>5.2571309598167808</v>
      </c>
      <c r="W108" s="100"/>
      <c r="X108" s="2"/>
      <c r="Y108" s="2"/>
      <c r="Z108" s="2"/>
      <c r="AA108" s="2"/>
      <c r="AB108" s="2"/>
      <c r="AC108" s="2"/>
      <c r="AD108" s="45">
        <f t="shared" si="14"/>
        <v>6.9070960441390801</v>
      </c>
      <c r="AE108" s="27">
        <v>0</v>
      </c>
      <c r="AF108" s="35">
        <v>0</v>
      </c>
    </row>
    <row r="109" spans="1:32" x14ac:dyDescent="0.3">
      <c r="A109" s="18">
        <v>116.35069444444525</v>
      </c>
      <c r="B109" s="19">
        <v>765.35069444444525</v>
      </c>
      <c r="C109" s="19">
        <v>2</v>
      </c>
      <c r="D109" s="45">
        <v>6.93</v>
      </c>
      <c r="E109" s="27">
        <v>7.5699466779256559</v>
      </c>
      <c r="F109" s="27">
        <v>5.0229023526962315</v>
      </c>
      <c r="G109" s="27">
        <v>6.92</v>
      </c>
      <c r="H109" s="27">
        <v>7.2085905941568678</v>
      </c>
      <c r="I109" s="27">
        <v>4.9708515511138875</v>
      </c>
      <c r="J109" s="27">
        <v>6.94</v>
      </c>
      <c r="K109" s="27">
        <v>7.6070088403634806</v>
      </c>
      <c r="L109" s="27">
        <v>4.9448261503227151</v>
      </c>
      <c r="M109" s="27">
        <v>6.95</v>
      </c>
      <c r="N109" s="27">
        <v>7.8479128962093405</v>
      </c>
      <c r="O109" s="27">
        <v>4.9708515511138875</v>
      </c>
      <c r="P109" s="27">
        <v>6.9633333333333338</v>
      </c>
      <c r="Q109" s="27">
        <f t="shared" si="15"/>
        <v>7.5583647521638362</v>
      </c>
      <c r="R109" s="38">
        <f t="shared" si="16"/>
        <v>4.9773579013116809</v>
      </c>
      <c r="S109" s="45">
        <v>7.02</v>
      </c>
      <c r="T109" s="2">
        <v>-399</v>
      </c>
      <c r="U109" s="27">
        <v>6.0596635585843082</v>
      </c>
      <c r="V109" s="27">
        <v>5.1790547574432653</v>
      </c>
      <c r="W109" s="100"/>
      <c r="X109" s="2"/>
      <c r="Y109" s="2"/>
      <c r="Z109" s="2"/>
      <c r="AA109" s="2"/>
      <c r="AB109" s="2"/>
      <c r="AC109" s="2"/>
      <c r="AD109" s="45">
        <f t="shared" si="14"/>
        <v>7.0567420986883196</v>
      </c>
      <c r="AE109" s="27">
        <v>0</v>
      </c>
      <c r="AF109" s="35">
        <v>0</v>
      </c>
    </row>
    <row r="110" spans="1:32" x14ac:dyDescent="0.3">
      <c r="A110" s="18">
        <v>119.20833333333576</v>
      </c>
      <c r="B110" s="19">
        <v>768.20833333333576</v>
      </c>
      <c r="C110" s="19">
        <v>2</v>
      </c>
      <c r="D110" s="45">
        <v>7.03</v>
      </c>
      <c r="E110" s="27">
        <v>7.3475737032987105</v>
      </c>
      <c r="F110" s="27">
        <v>5.2050801582344368</v>
      </c>
      <c r="G110" s="27">
        <v>7</v>
      </c>
      <c r="H110" s="27">
        <v>7.1900595129379559</v>
      </c>
      <c r="I110" s="27">
        <v>4.9968769519050591</v>
      </c>
      <c r="J110" s="27">
        <v>7.02</v>
      </c>
      <c r="K110" s="27">
        <v>7.5143534342689211</v>
      </c>
      <c r="L110" s="27">
        <v>5.2050801582344368</v>
      </c>
      <c r="M110" s="27">
        <v>7.01</v>
      </c>
      <c r="N110" s="27">
        <v>7.5236189748783762</v>
      </c>
      <c r="O110" s="27">
        <v>5.2050801582344368</v>
      </c>
      <c r="P110" s="27">
        <v>7.07</v>
      </c>
      <c r="Q110" s="27">
        <f t="shared" si="15"/>
        <v>7.3939014063459911</v>
      </c>
      <c r="R110" s="38">
        <f t="shared" si="16"/>
        <v>5.1530293566520928</v>
      </c>
      <c r="S110" s="45">
        <v>7.18</v>
      </c>
      <c r="T110" s="2">
        <v>-402</v>
      </c>
      <c r="U110" s="27">
        <v>6.2635054519923425</v>
      </c>
      <c r="V110" s="27">
        <v>5.5694357693108474</v>
      </c>
      <c r="W110" s="100"/>
      <c r="X110" s="2"/>
      <c r="Y110" s="2"/>
      <c r="Z110" s="2"/>
      <c r="AA110" s="2"/>
      <c r="AB110" s="2"/>
      <c r="AC110" s="2"/>
      <c r="AD110" s="45">
        <f t="shared" si="14"/>
        <v>6.8810706433479076</v>
      </c>
      <c r="AE110" s="27">
        <v>0</v>
      </c>
      <c r="AF110" s="35">
        <v>0</v>
      </c>
    </row>
    <row r="111" spans="1:32" x14ac:dyDescent="0.3">
      <c r="A111" s="18">
        <v>120.20486111111677</v>
      </c>
      <c r="B111" s="19">
        <v>769.20486111111677</v>
      </c>
      <c r="C111" s="19">
        <v>2</v>
      </c>
      <c r="D111" s="45">
        <v>6.94</v>
      </c>
      <c r="E111" s="27">
        <v>6.9120932946542712</v>
      </c>
      <c r="F111" s="27">
        <v>5.5173849677285025</v>
      </c>
      <c r="G111" s="27">
        <v>6.98</v>
      </c>
      <c r="H111" s="27">
        <v>6.5692682921043941</v>
      </c>
      <c r="I111" s="27">
        <v>5.6214865708931914</v>
      </c>
      <c r="J111" s="27">
        <v>6.95</v>
      </c>
      <c r="K111" s="27">
        <v>6.800906807340799</v>
      </c>
      <c r="L111" s="27">
        <v>5.491359566937331</v>
      </c>
      <c r="M111" s="27">
        <v>6.97</v>
      </c>
      <c r="N111" s="27">
        <v>7.2827149190325171</v>
      </c>
      <c r="O111" s="27">
        <v>5.0229023526962315</v>
      </c>
      <c r="P111" s="27">
        <v>7.04</v>
      </c>
      <c r="Q111" s="27">
        <f t="shared" si="15"/>
        <v>6.8912458282829956</v>
      </c>
      <c r="R111" s="38">
        <f t="shared" si="16"/>
        <v>5.4132833645638136</v>
      </c>
      <c r="S111" s="45">
        <v>7.2</v>
      </c>
      <c r="T111" s="2">
        <v>-402</v>
      </c>
      <c r="U111" s="27">
        <v>5.5037311220169398</v>
      </c>
      <c r="V111" s="27">
        <v>5.3872579637726421</v>
      </c>
      <c r="W111" s="100"/>
      <c r="X111" s="2"/>
      <c r="Y111" s="2"/>
      <c r="Z111" s="2"/>
      <c r="AA111" s="2"/>
      <c r="AB111" s="2"/>
      <c r="AC111" s="2"/>
      <c r="AD111" s="45">
        <f t="shared" si="14"/>
        <v>6.6208166354361868</v>
      </c>
      <c r="AE111" s="27">
        <v>0</v>
      </c>
      <c r="AF111" s="35">
        <v>0</v>
      </c>
    </row>
    <row r="112" spans="1:32" x14ac:dyDescent="0.3">
      <c r="A112" s="20">
        <v>121.20833333333576</v>
      </c>
      <c r="B112" s="21">
        <v>770.20833333333576</v>
      </c>
      <c r="C112" s="40">
        <v>2</v>
      </c>
      <c r="D112" s="46">
        <v>6.94</v>
      </c>
      <c r="E112" s="28">
        <v>6.6248615357611316</v>
      </c>
      <c r="F112" s="28">
        <v>5.2831563606079532</v>
      </c>
      <c r="G112" s="28">
        <v>6.95</v>
      </c>
      <c r="H112" s="28">
        <v>6.3005676144301681</v>
      </c>
      <c r="I112" s="28">
        <v>5.2571309598167808</v>
      </c>
      <c r="J112" s="28">
        <v>6.93</v>
      </c>
      <c r="K112" s="28">
        <v>6.2727709926017994</v>
      </c>
      <c r="L112" s="28">
        <v>5.4393087653549861</v>
      </c>
      <c r="M112" s="28">
        <v>6.96</v>
      </c>
      <c r="N112" s="28">
        <v>5.7539007184722557</v>
      </c>
      <c r="O112" s="28">
        <v>5.5173849677285025</v>
      </c>
      <c r="P112" s="28">
        <v>6.9699999999999989</v>
      </c>
      <c r="Q112" s="28">
        <f t="shared" si="15"/>
        <v>6.2380252153163385</v>
      </c>
      <c r="R112" s="39">
        <f t="shared" si="16"/>
        <v>5.3742452633770563</v>
      </c>
      <c r="S112" s="46">
        <v>7.02</v>
      </c>
      <c r="T112" s="22">
        <v>-404</v>
      </c>
      <c r="U112" s="28">
        <v>5.2628270661710799</v>
      </c>
      <c r="V112" s="28">
        <v>5.8036643764313967</v>
      </c>
      <c r="W112" s="101" t="s">
        <v>48</v>
      </c>
      <c r="X112" s="2"/>
      <c r="Y112" s="2"/>
      <c r="Z112" s="2"/>
      <c r="AA112" s="2"/>
      <c r="AB112" s="2"/>
      <c r="AC112" s="2"/>
      <c r="AD112" s="46">
        <f t="shared" si="14"/>
        <v>6.6598547366229441</v>
      </c>
      <c r="AE112" s="28">
        <f>((AD112-Q112)/AD112)*100</f>
        <v>6.3339147472232336</v>
      </c>
      <c r="AF112" s="36">
        <f>(AD112-Q112)*0.02</f>
        <v>8.436590426132113E-3</v>
      </c>
    </row>
    <row r="113" spans="24:28" x14ac:dyDescent="0.3">
      <c r="X113" s="2"/>
      <c r="Y113" s="2"/>
      <c r="Z113" s="2"/>
      <c r="AA113" s="2"/>
      <c r="AB113" s="2"/>
    </row>
  </sheetData>
  <mergeCells count="16">
    <mergeCell ref="B2:Q2"/>
    <mergeCell ref="A6:E6"/>
    <mergeCell ref="AD11:AF11"/>
    <mergeCell ref="A10:AN10"/>
    <mergeCell ref="AH11:AN11"/>
    <mergeCell ref="S12:V12"/>
    <mergeCell ref="D11:R11"/>
    <mergeCell ref="S11:V11"/>
    <mergeCell ref="Z12:AB12"/>
    <mergeCell ref="Y11:AB11"/>
    <mergeCell ref="A13:B13"/>
    <mergeCell ref="P12:R12"/>
    <mergeCell ref="D12:F12"/>
    <mergeCell ref="G12:I12"/>
    <mergeCell ref="J12:L12"/>
    <mergeCell ref="M12:O12"/>
  </mergeCells>
  <hyperlinks>
    <hyperlink ref="B4" r:id="rId1" tooltip="Persistent link using digital object identifier" xr:uid="{16B0AD7C-E2A4-4390-8D27-19A7DE13FFB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596E-9F10-4AE8-A806-00EFD4A851A8}">
  <dimension ref="A1:AM117"/>
  <sheetViews>
    <sheetView zoomScale="55" zoomScaleNormal="55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4.4" x14ac:dyDescent="0.3"/>
  <cols>
    <col min="1" max="2" width="15.5546875" customWidth="1"/>
    <col min="4" max="4" width="11.44140625" customWidth="1"/>
    <col min="5" max="5" width="13.6640625" customWidth="1"/>
    <col min="6" max="6" width="10.77734375" customWidth="1"/>
    <col min="7" max="8" width="11.6640625" customWidth="1"/>
    <col min="10" max="10" width="12" customWidth="1"/>
    <col min="11" max="11" width="13.5546875" customWidth="1"/>
    <col min="12" max="12" width="7.6640625" customWidth="1"/>
    <col min="13" max="13" width="13.88671875" customWidth="1"/>
    <col min="14" max="14" width="14.21875" customWidth="1"/>
    <col min="16" max="16" width="13.5546875" customWidth="1"/>
    <col min="17" max="17" width="12.44140625" customWidth="1"/>
    <col min="20" max="20" width="12.5546875" customWidth="1"/>
    <col min="21" max="21" width="14.109375" customWidth="1"/>
    <col min="22" max="22" width="32.77734375" customWidth="1"/>
    <col min="24" max="24" width="14.21875" customWidth="1"/>
    <col min="25" max="25" width="10.44140625" customWidth="1"/>
    <col min="26" max="26" width="11.44140625" customWidth="1"/>
    <col min="27" max="29" width="13" customWidth="1"/>
    <col min="30" max="30" width="11.88671875" customWidth="1"/>
    <col min="31" max="31" width="17.21875" customWidth="1"/>
    <col min="32" max="32" width="15.6640625" customWidth="1"/>
    <col min="33" max="33" width="11.109375" customWidth="1"/>
    <col min="34" max="34" width="15" customWidth="1"/>
    <col min="35" max="35" width="15.5546875" customWidth="1"/>
    <col min="36" max="36" width="17.44140625" customWidth="1"/>
    <col min="37" max="37" width="17.21875" customWidth="1"/>
    <col min="38" max="38" width="15" customWidth="1"/>
    <col min="39" max="39" width="12.5546875" customWidth="1"/>
  </cols>
  <sheetData>
    <row r="1" spans="1:39" ht="23.4" x14ac:dyDescent="0.45">
      <c r="A1" s="86" t="s">
        <v>42</v>
      </c>
      <c r="B1" s="90" t="s">
        <v>45</v>
      </c>
      <c r="C1" s="90"/>
      <c r="D1" s="90"/>
      <c r="E1" s="90"/>
      <c r="F1" s="90"/>
      <c r="G1" s="90"/>
      <c r="H1" s="90"/>
      <c r="I1" s="90"/>
      <c r="J1" s="90"/>
      <c r="K1" s="87"/>
      <c r="L1" s="87"/>
      <c r="M1" s="87"/>
      <c r="N1" s="87"/>
      <c r="O1" s="87"/>
      <c r="P1" s="87"/>
      <c r="Q1" s="87"/>
    </row>
    <row r="2" spans="1:39" ht="21" x14ac:dyDescent="0.4">
      <c r="A2" s="89" t="s">
        <v>43</v>
      </c>
      <c r="B2" s="114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4" spans="1:39" ht="23.4" x14ac:dyDescent="0.45">
      <c r="A4" s="88" t="s">
        <v>52</v>
      </c>
      <c r="B4" s="139" t="s">
        <v>53</v>
      </c>
    </row>
    <row r="6" spans="1:39" ht="18" x14ac:dyDescent="0.3">
      <c r="A6" s="126" t="s">
        <v>39</v>
      </c>
      <c r="B6" s="127"/>
      <c r="C6" s="127"/>
      <c r="D6" s="127"/>
      <c r="E6" s="128"/>
    </row>
    <row r="7" spans="1:39" ht="27.6" x14ac:dyDescent="0.3">
      <c r="A7" s="81" t="s">
        <v>40</v>
      </c>
      <c r="B7" s="82" t="s">
        <v>41</v>
      </c>
      <c r="C7" s="82" t="s">
        <v>2</v>
      </c>
      <c r="D7" s="82" t="s">
        <v>6</v>
      </c>
      <c r="E7" s="83" t="s">
        <v>14</v>
      </c>
    </row>
    <row r="8" spans="1:39" x14ac:dyDescent="0.3">
      <c r="A8" s="84">
        <v>8.8000000000000007</v>
      </c>
      <c r="B8" s="22">
        <v>30</v>
      </c>
      <c r="C8" s="28">
        <v>7</v>
      </c>
      <c r="D8" s="28">
        <v>10.41</v>
      </c>
      <c r="E8" s="39">
        <v>13.987566607460035</v>
      </c>
    </row>
    <row r="10" spans="1:39" ht="21" x14ac:dyDescent="0.4">
      <c r="A10" s="129" t="s">
        <v>32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</row>
    <row r="11" spans="1:39" x14ac:dyDescent="0.3">
      <c r="A11" s="10"/>
      <c r="B11" s="56"/>
      <c r="C11" s="119" t="s"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 t="s">
        <v>1</v>
      </c>
      <c r="S11" s="119"/>
      <c r="T11" s="119"/>
      <c r="U11" s="120"/>
      <c r="V11" s="96"/>
      <c r="W11" s="2"/>
      <c r="X11" s="118" t="s">
        <v>15</v>
      </c>
      <c r="Y11" s="119"/>
      <c r="Z11" s="119"/>
      <c r="AA11" s="120"/>
      <c r="AB11" s="52"/>
      <c r="AC11" s="118" t="s">
        <v>28</v>
      </c>
      <c r="AD11" s="119"/>
      <c r="AE11" s="120"/>
      <c r="AG11" s="123" t="s">
        <v>30</v>
      </c>
      <c r="AH11" s="124"/>
      <c r="AI11" s="124"/>
      <c r="AJ11" s="124"/>
      <c r="AK11" s="124"/>
      <c r="AL11" s="124"/>
      <c r="AM11" s="73"/>
    </row>
    <row r="12" spans="1:39" x14ac:dyDescent="0.3">
      <c r="A12" s="41"/>
      <c r="B12" s="15"/>
      <c r="C12" s="110" t="s">
        <v>35</v>
      </c>
      <c r="D12" s="110"/>
      <c r="E12" s="110"/>
      <c r="F12" s="110" t="s">
        <v>36</v>
      </c>
      <c r="G12" s="110"/>
      <c r="H12" s="110"/>
      <c r="I12" s="110" t="s">
        <v>37</v>
      </c>
      <c r="J12" s="110"/>
      <c r="K12" s="110"/>
      <c r="L12" s="110" t="s">
        <v>38</v>
      </c>
      <c r="M12" s="110"/>
      <c r="N12" s="110"/>
      <c r="O12" s="110" t="s">
        <v>7</v>
      </c>
      <c r="P12" s="110"/>
      <c r="Q12" s="110"/>
      <c r="R12" s="110"/>
      <c r="S12" s="110"/>
      <c r="T12" s="110"/>
      <c r="U12" s="131"/>
      <c r="V12" s="98"/>
      <c r="W12" s="15"/>
      <c r="X12" s="41"/>
      <c r="Y12" s="111" t="s">
        <v>7</v>
      </c>
      <c r="Z12" s="111"/>
      <c r="AA12" s="112"/>
      <c r="AB12" s="52"/>
      <c r="AC12" s="70"/>
      <c r="AD12" s="52"/>
      <c r="AE12" s="69"/>
      <c r="AG12" s="13"/>
      <c r="AH12" s="2"/>
      <c r="AI12" s="111" t="s">
        <v>22</v>
      </c>
      <c r="AJ12" s="111"/>
      <c r="AK12" s="111"/>
      <c r="AL12" s="111"/>
      <c r="AM12" s="14"/>
    </row>
    <row r="13" spans="1:39" ht="67.8" customHeight="1" x14ac:dyDescent="0.3">
      <c r="A13" s="41" t="s">
        <v>4</v>
      </c>
      <c r="B13" s="15" t="s">
        <v>23</v>
      </c>
      <c r="C13" s="15" t="s">
        <v>2</v>
      </c>
      <c r="D13" s="15" t="s">
        <v>5</v>
      </c>
      <c r="E13" s="15" t="s">
        <v>6</v>
      </c>
      <c r="F13" s="15" t="s">
        <v>2</v>
      </c>
      <c r="G13" s="15" t="s">
        <v>5</v>
      </c>
      <c r="H13" s="15" t="s">
        <v>6</v>
      </c>
      <c r="I13" s="15" t="s">
        <v>2</v>
      </c>
      <c r="J13" s="15" t="s">
        <v>5</v>
      </c>
      <c r="K13" s="15" t="s">
        <v>6</v>
      </c>
      <c r="L13" s="15" t="s">
        <v>2</v>
      </c>
      <c r="M13" s="15" t="s">
        <v>5</v>
      </c>
      <c r="N13" s="15" t="s">
        <v>6</v>
      </c>
      <c r="O13" s="15" t="s">
        <v>2</v>
      </c>
      <c r="P13" s="15" t="s">
        <v>5</v>
      </c>
      <c r="Q13" s="15" t="s">
        <v>6</v>
      </c>
      <c r="R13" s="15" t="s">
        <v>2</v>
      </c>
      <c r="S13" s="15" t="s">
        <v>3</v>
      </c>
      <c r="T13" s="15" t="s">
        <v>5</v>
      </c>
      <c r="U13" s="42" t="s">
        <v>6</v>
      </c>
      <c r="V13" s="98" t="s">
        <v>46</v>
      </c>
      <c r="W13" s="15"/>
      <c r="X13" s="41" t="s">
        <v>4</v>
      </c>
      <c r="Y13" s="43" t="s">
        <v>14</v>
      </c>
      <c r="Z13" s="43" t="s">
        <v>12</v>
      </c>
      <c r="AA13" s="44" t="s">
        <v>13</v>
      </c>
      <c r="AB13" s="43"/>
      <c r="AC13" s="11" t="s">
        <v>25</v>
      </c>
      <c r="AD13" s="3" t="s">
        <v>26</v>
      </c>
      <c r="AE13" s="12" t="s">
        <v>27</v>
      </c>
      <c r="AG13" s="24" t="s">
        <v>23</v>
      </c>
      <c r="AH13" s="3" t="s">
        <v>31</v>
      </c>
      <c r="AI13" s="3" t="s">
        <v>18</v>
      </c>
      <c r="AJ13" s="3" t="s">
        <v>19</v>
      </c>
      <c r="AK13" s="3" t="s">
        <v>20</v>
      </c>
      <c r="AL13" s="3" t="s">
        <v>21</v>
      </c>
      <c r="AM13" s="74" t="s">
        <v>29</v>
      </c>
    </row>
    <row r="14" spans="1:39" x14ac:dyDescent="0.3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4"/>
      <c r="V14" s="102"/>
      <c r="W14" s="49"/>
      <c r="X14" s="13"/>
      <c r="Y14" s="2"/>
      <c r="Z14" s="2"/>
      <c r="AA14" s="14"/>
      <c r="AB14" s="2"/>
      <c r="AC14" s="13"/>
      <c r="AD14" s="2"/>
      <c r="AE14" s="14"/>
      <c r="AG14" s="13"/>
      <c r="AH14" s="2"/>
      <c r="AI14" s="2"/>
      <c r="AJ14" s="2"/>
      <c r="AK14" s="2"/>
      <c r="AL14" s="2"/>
      <c r="AM14" s="14"/>
    </row>
    <row r="15" spans="1:39" x14ac:dyDescent="0.3">
      <c r="A15" s="18">
        <v>0</v>
      </c>
      <c r="B15" s="19">
        <v>4</v>
      </c>
      <c r="C15" s="27">
        <v>7.62</v>
      </c>
      <c r="D15" s="27">
        <v>1.3805655508089631</v>
      </c>
      <c r="E15" s="47"/>
      <c r="F15" s="27">
        <v>7.7</v>
      </c>
      <c r="G15" s="27">
        <v>1.5010175787318927</v>
      </c>
      <c r="H15" s="47"/>
      <c r="I15" s="27">
        <v>7.65</v>
      </c>
      <c r="J15" s="27">
        <v>1.4083621726373314</v>
      </c>
      <c r="K15" s="47"/>
      <c r="L15" s="27">
        <v>7.71</v>
      </c>
      <c r="M15" s="27">
        <v>1.4454243350751561</v>
      </c>
      <c r="N15" s="47"/>
      <c r="O15" s="27">
        <f>AVERAGE(C15,F15,I15,L15)</f>
        <v>7.67</v>
      </c>
      <c r="P15" s="27">
        <f>AVERAGE(D15)</f>
        <v>1.3805655508089631</v>
      </c>
      <c r="Q15" s="48"/>
      <c r="R15" s="27"/>
      <c r="S15" s="2"/>
      <c r="T15" s="27">
        <v>0</v>
      </c>
      <c r="U15" s="78"/>
      <c r="V15" s="103"/>
      <c r="W15" s="50"/>
      <c r="X15" s="18">
        <v>0</v>
      </c>
      <c r="Y15" s="27">
        <v>0</v>
      </c>
      <c r="Z15" s="27">
        <v>4.1126766151905505</v>
      </c>
      <c r="AA15" s="38">
        <v>0.57710890282750682</v>
      </c>
      <c r="AB15" s="27"/>
      <c r="AC15" s="71"/>
      <c r="AD15" s="48"/>
      <c r="AE15" s="72"/>
      <c r="AG15" s="25">
        <v>4</v>
      </c>
      <c r="AH15" s="4">
        <v>1.0416666666666666E-2</v>
      </c>
      <c r="AI15" s="5">
        <v>0.11424983124689739</v>
      </c>
      <c r="AJ15" s="5">
        <v>0.10387842952262638</v>
      </c>
      <c r="AK15" s="5">
        <v>1.0017997175308902E-2</v>
      </c>
      <c r="AL15" s="6">
        <v>7.0000000000000007E-2</v>
      </c>
      <c r="AM15" s="75">
        <v>65</v>
      </c>
    </row>
    <row r="16" spans="1:39" x14ac:dyDescent="0.3">
      <c r="A16" s="18">
        <v>1</v>
      </c>
      <c r="B16" s="19">
        <v>4</v>
      </c>
      <c r="C16" s="27">
        <v>8.82</v>
      </c>
      <c r="D16" s="27">
        <v>8.2833933048537798</v>
      </c>
      <c r="E16" s="47"/>
      <c r="F16" s="27">
        <v>8.94</v>
      </c>
      <c r="G16" s="27">
        <v>8.5520939825280067</v>
      </c>
      <c r="H16" s="47"/>
      <c r="I16" s="27">
        <v>8.81</v>
      </c>
      <c r="J16" s="27">
        <v>7.9961615459606392</v>
      </c>
      <c r="K16" s="47"/>
      <c r="L16" s="27">
        <v>8.92</v>
      </c>
      <c r="M16" s="27">
        <v>8.0517547896173767</v>
      </c>
      <c r="N16" s="47"/>
      <c r="O16" s="27">
        <f t="shared" ref="O16:O79" si="0">AVERAGE(C16,F16,I16,L16)</f>
        <v>8.8725000000000005</v>
      </c>
      <c r="P16" s="27">
        <f t="shared" ref="P16:P79" si="1">AVERAGE(D16)</f>
        <v>8.2833933048537798</v>
      </c>
      <c r="Q16" s="48"/>
      <c r="R16" s="27"/>
      <c r="S16" s="2"/>
      <c r="T16" s="27">
        <v>0</v>
      </c>
      <c r="U16" s="78"/>
      <c r="V16" s="103"/>
      <c r="W16" s="50"/>
      <c r="X16" s="18">
        <v>1</v>
      </c>
      <c r="Y16" s="27">
        <v>0</v>
      </c>
      <c r="Z16" s="27">
        <v>1.0107067103101057</v>
      </c>
      <c r="AA16" s="38">
        <v>4.929284759538374E-3</v>
      </c>
      <c r="AB16" s="27"/>
      <c r="AC16" s="71"/>
      <c r="AD16" s="48"/>
      <c r="AE16" s="72"/>
      <c r="AG16" s="25">
        <v>3</v>
      </c>
      <c r="AH16" s="4">
        <v>1.3888888888888888E-2</v>
      </c>
      <c r="AI16" s="5">
        <v>0.15235135999999996</v>
      </c>
      <c r="AJ16" s="5">
        <v>0.19347856829207061</v>
      </c>
      <c r="AK16" s="5">
        <v>4.1568264897252988E-2</v>
      </c>
      <c r="AL16" s="6">
        <v>9.5000000000000001E-2</v>
      </c>
      <c r="AM16" s="75">
        <v>66</v>
      </c>
    </row>
    <row r="17" spans="1:39" x14ac:dyDescent="0.3">
      <c r="A17" s="18">
        <v>2</v>
      </c>
      <c r="B17" s="19">
        <v>4</v>
      </c>
      <c r="C17" s="27">
        <v>8.5</v>
      </c>
      <c r="D17" s="27">
        <v>7.3383081626892537</v>
      </c>
      <c r="E17" s="47"/>
      <c r="F17" s="27">
        <v>8.52</v>
      </c>
      <c r="G17" s="27">
        <v>7.9220372210849899</v>
      </c>
      <c r="H17" s="47"/>
      <c r="I17" s="27">
        <v>8.5299999999999994</v>
      </c>
      <c r="J17" s="27">
        <v>7.5421500560972872</v>
      </c>
      <c r="K17" s="47"/>
      <c r="L17" s="27">
        <v>8.5</v>
      </c>
      <c r="M17" s="27">
        <v>7.6996642464580418</v>
      </c>
      <c r="N17" s="47"/>
      <c r="O17" s="27">
        <f t="shared" si="0"/>
        <v>8.5124999999999993</v>
      </c>
      <c r="P17" s="27">
        <f t="shared" si="1"/>
        <v>7.3383081626892537</v>
      </c>
      <c r="Q17" s="48"/>
      <c r="R17" s="27"/>
      <c r="S17" s="2"/>
      <c r="T17" s="27">
        <v>0</v>
      </c>
      <c r="U17" s="78"/>
      <c r="V17" s="103"/>
      <c r="W17" s="50"/>
      <c r="X17" s="18">
        <v>2</v>
      </c>
      <c r="Y17" s="27">
        <v>4.8295929899156674E-3</v>
      </c>
      <c r="Z17" s="27">
        <v>2.7964377215692786</v>
      </c>
      <c r="AA17" s="38">
        <v>0.1051409984318096</v>
      </c>
      <c r="AB17" s="27"/>
      <c r="AC17" s="71"/>
      <c r="AD17" s="48"/>
      <c r="AE17" s="72"/>
      <c r="AG17" s="26">
        <v>2</v>
      </c>
      <c r="AH17" s="7">
        <v>2.0833333333333332E-2</v>
      </c>
      <c r="AI17" s="8">
        <v>0.22854130099999997</v>
      </c>
      <c r="AJ17" s="8">
        <v>0.26822459453628006</v>
      </c>
      <c r="AK17" s="8">
        <v>6.5932415079758541E-2</v>
      </c>
      <c r="AL17" s="9">
        <v>0.13200000000000001</v>
      </c>
      <c r="AM17" s="76">
        <v>61</v>
      </c>
    </row>
    <row r="18" spans="1:39" x14ac:dyDescent="0.3">
      <c r="A18" s="18">
        <v>3</v>
      </c>
      <c r="B18" s="19">
        <v>4</v>
      </c>
      <c r="C18" s="27">
        <v>7.56</v>
      </c>
      <c r="D18" s="27">
        <v>4.3084763833970996</v>
      </c>
      <c r="E18" s="47"/>
      <c r="F18" s="27">
        <v>7.73</v>
      </c>
      <c r="G18" s="27">
        <v>4.6142392235091521</v>
      </c>
      <c r="H18" s="47"/>
      <c r="I18" s="27">
        <v>7.57</v>
      </c>
      <c r="J18" s="27">
        <v>4.7810189544793626</v>
      </c>
      <c r="K18" s="47"/>
      <c r="L18" s="27">
        <v>7.74</v>
      </c>
      <c r="M18" s="27">
        <v>4.7532223326509939</v>
      </c>
      <c r="N18" s="47"/>
      <c r="O18" s="27">
        <f t="shared" si="0"/>
        <v>7.65</v>
      </c>
      <c r="P18" s="27">
        <f t="shared" si="1"/>
        <v>4.3084763833970996</v>
      </c>
      <c r="Q18" s="48"/>
      <c r="R18" s="27"/>
      <c r="S18" s="2"/>
      <c r="T18" s="27">
        <v>0</v>
      </c>
      <c r="U18" s="78"/>
      <c r="V18" s="103"/>
      <c r="W18" s="50"/>
      <c r="X18" s="18">
        <v>3</v>
      </c>
      <c r="Y18" s="27">
        <v>0</v>
      </c>
      <c r="Z18" s="27">
        <v>3.9439265733543216</v>
      </c>
      <c r="AA18" s="38">
        <v>0.23017547849412415</v>
      </c>
      <c r="AB18" s="27"/>
      <c r="AC18" s="71"/>
      <c r="AD18" s="48"/>
      <c r="AE18" s="72"/>
    </row>
    <row r="19" spans="1:39" x14ac:dyDescent="0.3">
      <c r="A19" s="18">
        <v>4</v>
      </c>
      <c r="B19" s="19">
        <v>4</v>
      </c>
      <c r="C19" s="27">
        <v>7.71</v>
      </c>
      <c r="D19" s="27">
        <v>2.9742385356354171</v>
      </c>
      <c r="E19" s="47"/>
      <c r="F19" s="27">
        <v>7.67</v>
      </c>
      <c r="G19" s="27">
        <v>3.1966115102623642</v>
      </c>
      <c r="H19" s="47"/>
      <c r="I19" s="27">
        <v>7.69</v>
      </c>
      <c r="J19" s="27">
        <v>3.344860160013662</v>
      </c>
      <c r="K19" s="47"/>
      <c r="L19" s="27">
        <v>7.64</v>
      </c>
      <c r="M19" s="27">
        <v>3.344860160013662</v>
      </c>
      <c r="N19" s="47"/>
      <c r="O19" s="27">
        <f t="shared" si="0"/>
        <v>7.6775000000000002</v>
      </c>
      <c r="P19" s="27">
        <f t="shared" si="1"/>
        <v>2.9742385356354171</v>
      </c>
      <c r="Q19" s="48"/>
      <c r="R19" s="27"/>
      <c r="S19" s="2"/>
      <c r="T19" s="27">
        <v>0</v>
      </c>
      <c r="U19" s="78"/>
      <c r="V19" s="103"/>
      <c r="W19" s="50"/>
      <c r="X19" s="18">
        <v>4</v>
      </c>
      <c r="Y19" s="27">
        <v>0</v>
      </c>
      <c r="Z19" s="27">
        <v>3.445472161937789</v>
      </c>
      <c r="AA19" s="38">
        <v>3.0946197189202784E-2</v>
      </c>
      <c r="AB19" s="27"/>
      <c r="AC19" s="71"/>
      <c r="AD19" s="48"/>
      <c r="AE19" s="72"/>
    </row>
    <row r="20" spans="1:39" x14ac:dyDescent="0.3">
      <c r="A20" s="18">
        <v>4.9791666666715173</v>
      </c>
      <c r="B20" s="19">
        <v>4</v>
      </c>
      <c r="C20" s="27">
        <v>7.39</v>
      </c>
      <c r="D20" s="27">
        <v>2.7796621828368382</v>
      </c>
      <c r="E20" s="47"/>
      <c r="F20" s="27">
        <v>7.46</v>
      </c>
      <c r="G20" s="27">
        <v>2.9927696168543299</v>
      </c>
      <c r="H20" s="47"/>
      <c r="I20" s="27">
        <v>7.4</v>
      </c>
      <c r="J20" s="27">
        <v>2.7889277234462946</v>
      </c>
      <c r="K20" s="47"/>
      <c r="L20" s="27">
        <v>7.45</v>
      </c>
      <c r="M20" s="27">
        <v>2.8630520483219435</v>
      </c>
      <c r="N20" s="47"/>
      <c r="O20" s="27">
        <f t="shared" si="0"/>
        <v>7.4249999999999998</v>
      </c>
      <c r="P20" s="27">
        <f t="shared" si="1"/>
        <v>2.7796621828368382</v>
      </c>
      <c r="Q20" s="48"/>
      <c r="R20" s="27"/>
      <c r="S20" s="2"/>
      <c r="T20" s="27">
        <v>0</v>
      </c>
      <c r="U20" s="78"/>
      <c r="V20" s="103"/>
      <c r="W20" s="50"/>
      <c r="X20" s="18">
        <v>4.9791666666715173</v>
      </c>
      <c r="Y20" s="27">
        <v>2.5770215834560951E-2</v>
      </c>
      <c r="Z20" s="27">
        <v>3.6783129940292123</v>
      </c>
      <c r="AA20" s="38">
        <v>0.13200830250423698</v>
      </c>
      <c r="AB20" s="27"/>
      <c r="AC20" s="71"/>
      <c r="AD20" s="48"/>
      <c r="AE20" s="72"/>
    </row>
    <row r="21" spans="1:39" x14ac:dyDescent="0.3">
      <c r="A21" s="18">
        <v>6.0833333333357587</v>
      </c>
      <c r="B21" s="19">
        <v>4</v>
      </c>
      <c r="C21" s="27">
        <v>7.36</v>
      </c>
      <c r="D21" s="27">
        <v>3.6413574595162586</v>
      </c>
      <c r="E21" s="47"/>
      <c r="F21" s="27">
        <v>7.41</v>
      </c>
      <c r="G21" s="27">
        <v>3.6135608376878898</v>
      </c>
      <c r="H21" s="47"/>
      <c r="I21" s="27">
        <v>7.35</v>
      </c>
      <c r="J21" s="27">
        <v>3.835933812314837</v>
      </c>
      <c r="K21" s="47"/>
      <c r="L21" s="27">
        <v>7.4</v>
      </c>
      <c r="M21" s="27">
        <v>3.7525439468297321</v>
      </c>
      <c r="N21" s="47"/>
      <c r="O21" s="27">
        <f t="shared" si="0"/>
        <v>7.379999999999999</v>
      </c>
      <c r="P21" s="27">
        <f t="shared" si="1"/>
        <v>3.6413574595162586</v>
      </c>
      <c r="Q21" s="48"/>
      <c r="R21" s="27">
        <v>7.85</v>
      </c>
      <c r="S21" s="2">
        <v>-407</v>
      </c>
      <c r="T21" s="27">
        <v>1.7511871751872081</v>
      </c>
      <c r="U21" s="78"/>
      <c r="V21" s="103"/>
      <c r="W21" s="50"/>
      <c r="X21" s="18">
        <v>6.0833333333357587</v>
      </c>
      <c r="Y21" s="27">
        <v>0</v>
      </c>
      <c r="Z21" s="27">
        <v>4.8380105669173563</v>
      </c>
      <c r="AA21" s="38">
        <v>0.18963337380224685</v>
      </c>
      <c r="AB21" s="27"/>
      <c r="AC21" s="71"/>
      <c r="AD21" s="48"/>
      <c r="AE21" s="72"/>
    </row>
    <row r="22" spans="1:39" x14ac:dyDescent="0.3">
      <c r="A22" s="18">
        <v>7.1458333333357587</v>
      </c>
      <c r="B22" s="19">
        <v>4</v>
      </c>
      <c r="C22" s="27">
        <v>7.23</v>
      </c>
      <c r="D22" s="27">
        <v>3.9193236777999418</v>
      </c>
      <c r="E22" s="47"/>
      <c r="F22" s="27">
        <v>7.27</v>
      </c>
      <c r="G22" s="27">
        <v>4.262148680349819</v>
      </c>
      <c r="H22" s="47"/>
      <c r="I22" s="27">
        <v>7.24</v>
      </c>
      <c r="J22" s="27">
        <v>4.1972898960836265</v>
      </c>
      <c r="K22" s="47"/>
      <c r="L22" s="27">
        <v>7.28</v>
      </c>
      <c r="M22" s="27">
        <v>4.2806797615687318</v>
      </c>
      <c r="N22" s="47"/>
      <c r="O22" s="27">
        <f t="shared" si="0"/>
        <v>7.2550000000000008</v>
      </c>
      <c r="P22" s="27">
        <f t="shared" si="1"/>
        <v>3.9193236777999418</v>
      </c>
      <c r="Q22" s="48"/>
      <c r="R22" s="27">
        <v>7.38</v>
      </c>
      <c r="S22" s="2">
        <v>-402</v>
      </c>
      <c r="T22" s="27">
        <v>3.5579675940311537</v>
      </c>
      <c r="U22" s="78"/>
      <c r="V22" s="103"/>
      <c r="W22" s="50"/>
      <c r="X22" s="18">
        <v>7.1458333333357587</v>
      </c>
      <c r="Y22" s="27">
        <v>2.4596776266762526E-2</v>
      </c>
      <c r="Z22" s="27">
        <v>5.6942907835396106</v>
      </c>
      <c r="AA22" s="38">
        <v>0.20625014344740006</v>
      </c>
      <c r="AB22" s="27"/>
      <c r="AC22" s="71"/>
      <c r="AD22" s="48"/>
      <c r="AE22" s="72"/>
    </row>
    <row r="23" spans="1:39" x14ac:dyDescent="0.3">
      <c r="A23" s="18">
        <v>8.15625</v>
      </c>
      <c r="B23" s="19">
        <v>4</v>
      </c>
      <c r="C23" s="27">
        <v>7.35</v>
      </c>
      <c r="D23" s="27">
        <v>3.4838432691555044</v>
      </c>
      <c r="E23" s="47"/>
      <c r="F23" s="27">
        <v>7.42</v>
      </c>
      <c r="G23" s="27">
        <v>3.9100581371904859</v>
      </c>
      <c r="H23" s="47"/>
      <c r="I23" s="27">
        <v>7.3</v>
      </c>
      <c r="J23" s="27">
        <v>4.0027135432850471</v>
      </c>
      <c r="K23" s="47"/>
      <c r="L23" s="27">
        <v>7.45</v>
      </c>
      <c r="M23" s="27">
        <v>4.1139000305985221</v>
      </c>
      <c r="N23" s="47"/>
      <c r="O23" s="27">
        <f t="shared" si="0"/>
        <v>7.38</v>
      </c>
      <c r="P23" s="27">
        <f t="shared" si="1"/>
        <v>3.4838432691555044</v>
      </c>
      <c r="Q23" s="48"/>
      <c r="R23" s="27"/>
      <c r="S23" s="2"/>
      <c r="T23" s="27">
        <v>0</v>
      </c>
      <c r="U23" s="78"/>
      <c r="V23" s="103"/>
      <c r="W23" s="50"/>
      <c r="X23" s="18">
        <v>8.15625</v>
      </c>
      <c r="Y23" s="27">
        <v>0</v>
      </c>
      <c r="Z23" s="27">
        <v>7.8114850328051713</v>
      </c>
      <c r="AA23" s="38">
        <v>0.54571288708862864</v>
      </c>
      <c r="AB23" s="27"/>
      <c r="AC23" s="71"/>
      <c r="AD23" s="48"/>
      <c r="AE23" s="72"/>
    </row>
    <row r="24" spans="1:39" x14ac:dyDescent="0.3">
      <c r="A24" s="18">
        <v>9.0729166666715173</v>
      </c>
      <c r="B24" s="19">
        <v>4</v>
      </c>
      <c r="C24" s="27">
        <v>7.28</v>
      </c>
      <c r="D24" s="27">
        <v>3.9007925965810295</v>
      </c>
      <c r="E24" s="47"/>
      <c r="F24" s="27">
        <v>7.27</v>
      </c>
      <c r="G24" s="27">
        <v>4.0027135432850471</v>
      </c>
      <c r="H24" s="47"/>
      <c r="I24" s="27">
        <v>7.26</v>
      </c>
      <c r="J24" s="27">
        <v>3.7062162437824515</v>
      </c>
      <c r="K24" s="47"/>
      <c r="L24" s="27">
        <v>7.27</v>
      </c>
      <c r="M24" s="27">
        <v>3.6784196219540828</v>
      </c>
      <c r="N24" s="47"/>
      <c r="O24" s="27">
        <f t="shared" si="0"/>
        <v>7.2700000000000005</v>
      </c>
      <c r="P24" s="27">
        <f t="shared" si="1"/>
        <v>3.9007925965810295</v>
      </c>
      <c r="Q24" s="48"/>
      <c r="R24" s="27">
        <v>7.71</v>
      </c>
      <c r="S24" s="2">
        <v>-399</v>
      </c>
      <c r="T24" s="27">
        <v>1.7419216345777522</v>
      </c>
      <c r="U24" s="78"/>
      <c r="V24" s="103"/>
      <c r="W24" s="50"/>
      <c r="X24" s="18">
        <v>9.0729166666715173</v>
      </c>
      <c r="Y24" s="27">
        <v>0</v>
      </c>
      <c r="Z24" s="27">
        <v>0</v>
      </c>
      <c r="AA24" s="38">
        <v>0</v>
      </c>
      <c r="AB24" s="27"/>
      <c r="AC24" s="71"/>
      <c r="AD24" s="48"/>
      <c r="AE24" s="72"/>
    </row>
    <row r="25" spans="1:39" x14ac:dyDescent="0.3">
      <c r="A25" s="18">
        <v>10.211805555554747</v>
      </c>
      <c r="B25" s="19">
        <v>4</v>
      </c>
      <c r="C25" s="27">
        <v>7.23</v>
      </c>
      <c r="D25" s="27">
        <v>4.0119790838945031</v>
      </c>
      <c r="E25" s="47"/>
      <c r="F25" s="27">
        <v>7.36</v>
      </c>
      <c r="G25" s="27">
        <v>3.585764215859522</v>
      </c>
      <c r="H25" s="47"/>
      <c r="I25" s="27">
        <v>7.24</v>
      </c>
      <c r="J25" s="27">
        <v>3.9656513808472229</v>
      </c>
      <c r="K25" s="47"/>
      <c r="L25" s="27">
        <v>7.38</v>
      </c>
      <c r="M25" s="27">
        <v>4.0768378681606956</v>
      </c>
      <c r="N25" s="47"/>
      <c r="O25" s="27">
        <f t="shared" si="0"/>
        <v>7.3024999999999993</v>
      </c>
      <c r="P25" s="27">
        <f t="shared" si="1"/>
        <v>4.0119790838945031</v>
      </c>
      <c r="Q25" s="48"/>
      <c r="R25" s="27">
        <v>7.49</v>
      </c>
      <c r="S25" s="2">
        <v>-396</v>
      </c>
      <c r="T25" s="27">
        <v>1.5566108223886297</v>
      </c>
      <c r="U25" s="78"/>
      <c r="V25" s="103"/>
      <c r="W25" s="50"/>
      <c r="X25" s="18">
        <v>10.211805555554747</v>
      </c>
      <c r="Y25" s="27">
        <v>0</v>
      </c>
      <c r="Z25" s="27">
        <v>0</v>
      </c>
      <c r="AA25" s="38">
        <v>0</v>
      </c>
      <c r="AB25" s="27"/>
      <c r="AC25" s="71"/>
      <c r="AD25" s="48"/>
      <c r="AE25" s="72"/>
    </row>
    <row r="26" spans="1:39" x14ac:dyDescent="0.3">
      <c r="A26" s="18">
        <v>11.270833333335759</v>
      </c>
      <c r="B26" s="19">
        <v>4</v>
      </c>
      <c r="C26" s="27">
        <v>7.18</v>
      </c>
      <c r="D26" s="27">
        <v>3.9934480026755912</v>
      </c>
      <c r="E26" s="47"/>
      <c r="F26" s="27">
        <v>7.26</v>
      </c>
      <c r="G26" s="27">
        <v>4.1694932742552577</v>
      </c>
      <c r="H26" s="47"/>
      <c r="I26" s="27">
        <v>7.2</v>
      </c>
      <c r="J26" s="27">
        <v>4.2343520585214511</v>
      </c>
      <c r="K26" s="47"/>
      <c r="L26" s="27">
        <v>7.24</v>
      </c>
      <c r="M26" s="27">
        <v>4.1509621930363458</v>
      </c>
      <c r="N26" s="47"/>
      <c r="O26" s="27">
        <f t="shared" si="0"/>
        <v>7.2200000000000006</v>
      </c>
      <c r="P26" s="27">
        <f t="shared" si="1"/>
        <v>3.9934480026755912</v>
      </c>
      <c r="Q26" s="48"/>
      <c r="R26" s="27">
        <v>7.57</v>
      </c>
      <c r="S26" s="2">
        <v>-399</v>
      </c>
      <c r="T26" s="27">
        <v>1.8901702843290502</v>
      </c>
      <c r="U26" s="78"/>
      <c r="V26" s="103"/>
      <c r="W26" s="50"/>
      <c r="X26" s="18">
        <v>11.270833333335759</v>
      </c>
      <c r="Y26" s="27">
        <v>0</v>
      </c>
      <c r="Z26" s="27">
        <v>7.993673256446657</v>
      </c>
      <c r="AA26" s="38">
        <v>0.31336088948182511</v>
      </c>
      <c r="AB26" s="27"/>
      <c r="AC26" s="71"/>
      <c r="AD26" s="48"/>
      <c r="AE26" s="72"/>
    </row>
    <row r="27" spans="1:39" x14ac:dyDescent="0.3">
      <c r="A27" s="18">
        <v>12.34375</v>
      </c>
      <c r="B27" s="19">
        <v>4</v>
      </c>
      <c r="C27" s="27">
        <v>7.19</v>
      </c>
      <c r="D27" s="27">
        <v>4.2714142209592758</v>
      </c>
      <c r="E27" s="47"/>
      <c r="F27" s="27">
        <v>7.26</v>
      </c>
      <c r="G27" s="27">
        <v>4.1880243554741696</v>
      </c>
      <c r="H27" s="47"/>
      <c r="I27" s="27">
        <v>7.24</v>
      </c>
      <c r="J27" s="27">
        <v>4.4011317894916608</v>
      </c>
      <c r="K27" s="47"/>
      <c r="L27" s="27">
        <v>7.25</v>
      </c>
      <c r="M27" s="27">
        <v>4.503052736195678</v>
      </c>
      <c r="N27" s="47"/>
      <c r="O27" s="27">
        <f t="shared" si="0"/>
        <v>7.2349999999999994</v>
      </c>
      <c r="P27" s="27">
        <f t="shared" si="1"/>
        <v>4.2714142209592758</v>
      </c>
      <c r="Q27" s="48"/>
      <c r="R27" s="27">
        <v>7.49</v>
      </c>
      <c r="S27" s="2">
        <v>-396</v>
      </c>
      <c r="T27" s="27">
        <v>2.742600020399014</v>
      </c>
      <c r="U27" s="78"/>
      <c r="V27" s="103"/>
      <c r="W27" s="50"/>
      <c r="X27" s="18">
        <v>12.34375</v>
      </c>
      <c r="Y27" s="27">
        <v>0</v>
      </c>
      <c r="Z27" s="27">
        <v>8.8465780717510043</v>
      </c>
      <c r="AA27" s="38">
        <v>0.20638581483031473</v>
      </c>
      <c r="AB27" s="27"/>
      <c r="AC27" s="71"/>
      <c r="AD27" s="48"/>
      <c r="AE27" s="72"/>
    </row>
    <row r="28" spans="1:39" x14ac:dyDescent="0.3">
      <c r="A28" s="18">
        <v>13.131944444445253</v>
      </c>
      <c r="B28" s="19">
        <v>4</v>
      </c>
      <c r="C28" s="27">
        <v>7.26</v>
      </c>
      <c r="D28" s="27">
        <v>4.503052736195678</v>
      </c>
      <c r="E28" s="47"/>
      <c r="F28" s="27">
        <v>7.24</v>
      </c>
      <c r="G28" s="27">
        <v>4.5864426016807833</v>
      </c>
      <c r="H28" s="47"/>
      <c r="I28" s="27">
        <v>7.22</v>
      </c>
      <c r="J28" s="27">
        <v>4.6420358453375208</v>
      </c>
      <c r="K28" s="47"/>
      <c r="L28" s="27">
        <v>7.22</v>
      </c>
      <c r="M28" s="27">
        <v>4.623504764118608</v>
      </c>
      <c r="N28" s="47"/>
      <c r="O28" s="27">
        <f t="shared" si="0"/>
        <v>7.2349999999999994</v>
      </c>
      <c r="P28" s="27">
        <f t="shared" si="1"/>
        <v>4.503052736195678</v>
      </c>
      <c r="Q28" s="48"/>
      <c r="R28" s="27">
        <v>7.45</v>
      </c>
      <c r="S28" s="2">
        <v>-395</v>
      </c>
      <c r="T28" s="27">
        <v>1.1025993325252792</v>
      </c>
      <c r="U28" s="78"/>
      <c r="V28" s="103"/>
      <c r="W28" s="50"/>
      <c r="X28" s="18">
        <v>13.131944444445253</v>
      </c>
      <c r="Y28" s="27">
        <v>0</v>
      </c>
      <c r="Z28" s="27">
        <v>10.015616937907698</v>
      </c>
      <c r="AA28" s="38">
        <v>0.19469692743601874</v>
      </c>
      <c r="AB28" s="27"/>
      <c r="AC28" s="71"/>
      <c r="AD28" s="48"/>
      <c r="AE28" s="72"/>
    </row>
    <row r="29" spans="1:39" x14ac:dyDescent="0.3">
      <c r="A29" s="18">
        <v>14.013888888890506</v>
      </c>
      <c r="B29" s="19">
        <v>4</v>
      </c>
      <c r="C29" s="27">
        <v>7.26</v>
      </c>
      <c r="D29" s="27">
        <v>4.7532223326509939</v>
      </c>
      <c r="E29" s="47"/>
      <c r="F29" s="27">
        <v>7.23</v>
      </c>
      <c r="G29" s="27">
        <v>4.8922054417928367</v>
      </c>
      <c r="H29" s="47"/>
      <c r="I29" s="27">
        <v>7.24</v>
      </c>
      <c r="J29" s="27">
        <v>5.0126574697157649</v>
      </c>
      <c r="K29" s="47"/>
      <c r="L29" s="27">
        <v>7.24</v>
      </c>
      <c r="M29" s="27">
        <v>4.9385331448401173</v>
      </c>
      <c r="N29" s="47"/>
      <c r="O29" s="27">
        <f t="shared" si="0"/>
        <v>7.2424999999999997</v>
      </c>
      <c r="P29" s="27">
        <f t="shared" si="1"/>
        <v>4.7532223326509939</v>
      </c>
      <c r="Q29" s="48"/>
      <c r="R29" s="27">
        <v>7.29</v>
      </c>
      <c r="S29" s="2">
        <v>-392</v>
      </c>
      <c r="T29" s="27">
        <v>4.0397757057228718</v>
      </c>
      <c r="U29" s="78"/>
      <c r="V29" s="103"/>
      <c r="W29" s="50"/>
      <c r="X29" s="18">
        <v>14.013888888890506</v>
      </c>
      <c r="Y29" s="27">
        <v>0</v>
      </c>
      <c r="Z29" s="27">
        <v>6.8522072442461583</v>
      </c>
      <c r="AA29" s="38">
        <v>0.12294340265458016</v>
      </c>
      <c r="AB29" s="27"/>
      <c r="AC29" s="71"/>
      <c r="AD29" s="48"/>
      <c r="AE29" s="72"/>
    </row>
    <row r="30" spans="1:39" x14ac:dyDescent="0.3">
      <c r="A30" s="18">
        <v>15.03125</v>
      </c>
      <c r="B30" s="19">
        <v>4</v>
      </c>
      <c r="C30" s="27">
        <v>7.19</v>
      </c>
      <c r="D30" s="27">
        <v>4.9014709824022917</v>
      </c>
      <c r="E30" s="47"/>
      <c r="F30" s="27">
        <v>7.17</v>
      </c>
      <c r="G30" s="27">
        <v>5.1701716600765204</v>
      </c>
      <c r="H30" s="47"/>
      <c r="I30" s="27">
        <v>7.16</v>
      </c>
      <c r="J30" s="27">
        <v>5.0682507133725023</v>
      </c>
      <c r="K30" s="47"/>
      <c r="L30" s="27">
        <v>7.18</v>
      </c>
      <c r="M30" s="27">
        <v>5.2535615255616248</v>
      </c>
      <c r="N30" s="47"/>
      <c r="O30" s="27">
        <f t="shared" si="0"/>
        <v>7.1749999999999998</v>
      </c>
      <c r="P30" s="27">
        <f t="shared" si="1"/>
        <v>4.9014709824022917</v>
      </c>
      <c r="Q30" s="48"/>
      <c r="R30" s="27">
        <v>7.34</v>
      </c>
      <c r="S30" s="2">
        <v>-397</v>
      </c>
      <c r="T30" s="27">
        <v>3.9471202996283106</v>
      </c>
      <c r="U30" s="78"/>
      <c r="V30" s="103"/>
      <c r="W30" s="50"/>
      <c r="X30" s="18">
        <v>15.03125</v>
      </c>
      <c r="Y30" s="27">
        <v>0</v>
      </c>
      <c r="Z30" s="27">
        <v>7.3972435561851624</v>
      </c>
      <c r="AA30" s="38">
        <v>0.19643376322472431</v>
      </c>
      <c r="AB30" s="27"/>
      <c r="AC30" s="71"/>
      <c r="AD30" s="48"/>
      <c r="AE30" s="72"/>
    </row>
    <row r="31" spans="1:39" x14ac:dyDescent="0.3">
      <c r="A31" s="18">
        <v>17.215277777781012</v>
      </c>
      <c r="B31" s="19">
        <v>4</v>
      </c>
      <c r="C31" s="27">
        <v>7.18</v>
      </c>
      <c r="D31" s="27">
        <v>5.5871209875020451</v>
      </c>
      <c r="E31" s="47"/>
      <c r="F31" s="27">
        <v>7.19</v>
      </c>
      <c r="G31" s="27">
        <v>5.2998892286089045</v>
      </c>
      <c r="H31" s="47"/>
      <c r="I31" s="27">
        <v>7.17</v>
      </c>
      <c r="J31" s="27">
        <v>5.5222622032358526</v>
      </c>
      <c r="K31" s="47"/>
      <c r="L31" s="27">
        <v>7.18</v>
      </c>
      <c r="M31" s="27">
        <v>5.5593243656736764</v>
      </c>
      <c r="N31" s="47"/>
      <c r="O31" s="27">
        <f t="shared" si="0"/>
        <v>7.18</v>
      </c>
      <c r="P31" s="27">
        <f t="shared" si="1"/>
        <v>5.5871209875020451</v>
      </c>
      <c r="Q31" s="48"/>
      <c r="R31" s="27">
        <v>7.51</v>
      </c>
      <c r="S31" s="2">
        <v>-404</v>
      </c>
      <c r="T31" s="27">
        <v>2.5109615051626113</v>
      </c>
      <c r="U31" s="78"/>
      <c r="V31" s="105" t="s">
        <v>47</v>
      </c>
      <c r="W31" s="50"/>
      <c r="X31" s="18">
        <v>17.215277777781012</v>
      </c>
      <c r="Y31" s="27">
        <v>0</v>
      </c>
      <c r="Z31" s="27">
        <v>11.673578460187597</v>
      </c>
      <c r="AA31" s="38">
        <v>0.21360868539770386</v>
      </c>
      <c r="AB31" s="27"/>
      <c r="AC31" s="71"/>
      <c r="AD31" s="48"/>
      <c r="AE31" s="72"/>
    </row>
    <row r="32" spans="1:39" x14ac:dyDescent="0.3">
      <c r="A32" s="91">
        <v>18.211805555554747</v>
      </c>
      <c r="B32" s="92">
        <v>4</v>
      </c>
      <c r="C32" s="94">
        <v>7.18</v>
      </c>
      <c r="D32" s="94">
        <v>6.1337878834599566</v>
      </c>
      <c r="E32" s="94">
        <v>9.4732458879866748</v>
      </c>
      <c r="F32" s="94">
        <v>7.17</v>
      </c>
      <c r="G32" s="94">
        <v>5.9392115306613782</v>
      </c>
      <c r="H32" s="94">
        <v>8.2240266500104102</v>
      </c>
      <c r="I32" s="94">
        <v>7.17</v>
      </c>
      <c r="J32" s="94">
        <v>5.8002284215195363</v>
      </c>
      <c r="K32" s="94">
        <v>8.6404330626691657</v>
      </c>
      <c r="L32" s="94">
        <v>7.15</v>
      </c>
      <c r="M32" s="94">
        <v>5.957742611880291</v>
      </c>
      <c r="N32" s="94">
        <v>8.2240266500104102</v>
      </c>
      <c r="O32" s="94">
        <f t="shared" si="0"/>
        <v>7.1675000000000004</v>
      </c>
      <c r="P32" s="94">
        <f t="shared" si="1"/>
        <v>6.1337878834599566</v>
      </c>
      <c r="Q32" s="94">
        <f t="shared" ref="Q32:Q79" si="2">AVERAGE(E32,H32,K32,N32)</f>
        <v>8.6404330626691657</v>
      </c>
      <c r="R32" s="94">
        <v>7.54</v>
      </c>
      <c r="S32" s="56">
        <v>-404</v>
      </c>
      <c r="T32" s="94">
        <v>2.9742385356354171</v>
      </c>
      <c r="U32" s="95">
        <v>8.6404330626691657</v>
      </c>
      <c r="V32" s="104"/>
      <c r="W32" s="51"/>
      <c r="X32" s="18">
        <v>18.211805555554747</v>
      </c>
      <c r="Y32" s="27">
        <v>0</v>
      </c>
      <c r="Z32" s="27">
        <v>6.7810068441589388</v>
      </c>
      <c r="AA32" s="38">
        <v>0.10313653366663807</v>
      </c>
      <c r="AB32" s="27"/>
      <c r="AC32" s="45">
        <f t="shared" ref="AC32:AC63" si="3">(12.0341-Q32)</f>
        <v>3.3936669373308348</v>
      </c>
      <c r="AD32" s="27">
        <v>0</v>
      </c>
      <c r="AE32" s="29">
        <v>0</v>
      </c>
    </row>
    <row r="33" spans="1:31" x14ac:dyDescent="0.3">
      <c r="A33" s="18">
        <v>19.34375</v>
      </c>
      <c r="B33" s="19">
        <v>4</v>
      </c>
      <c r="C33" s="27">
        <v>7.16</v>
      </c>
      <c r="D33" s="27">
        <v>6.6619236981989554</v>
      </c>
      <c r="E33" s="27">
        <v>9.0047886737455745</v>
      </c>
      <c r="F33" s="27">
        <v>7.15</v>
      </c>
      <c r="G33" s="27">
        <v>6.69898586063678</v>
      </c>
      <c r="H33" s="27">
        <v>7.9117218405163436</v>
      </c>
      <c r="I33" s="27">
        <v>7.12</v>
      </c>
      <c r="J33" s="27">
        <v>6.7453135636840615</v>
      </c>
      <c r="K33" s="27">
        <v>7.2350614199458674</v>
      </c>
      <c r="L33" s="27">
        <v>7.13</v>
      </c>
      <c r="M33" s="27">
        <v>6.7638446449029734</v>
      </c>
      <c r="N33" s="27">
        <v>7.5473662294399322</v>
      </c>
      <c r="O33" s="27">
        <f t="shared" si="0"/>
        <v>7.14</v>
      </c>
      <c r="P33" s="27">
        <f t="shared" si="1"/>
        <v>6.6619236981989554</v>
      </c>
      <c r="Q33" s="27">
        <f t="shared" si="2"/>
        <v>7.9247345409119294</v>
      </c>
      <c r="R33" s="27">
        <v>7.49</v>
      </c>
      <c r="S33" s="2">
        <v>-405</v>
      </c>
      <c r="T33" s="27">
        <v>4.0953689493796084</v>
      </c>
      <c r="U33" s="38">
        <v>7.6514678326046219</v>
      </c>
      <c r="V33" s="100"/>
      <c r="W33" s="51"/>
      <c r="X33" s="18">
        <v>19.34375</v>
      </c>
      <c r="Y33" s="27">
        <v>0</v>
      </c>
      <c r="Z33" s="27">
        <v>7.247588257176405</v>
      </c>
      <c r="AA33" s="38">
        <v>0.18689381222241927</v>
      </c>
      <c r="AB33" s="27"/>
      <c r="AC33" s="45">
        <f t="shared" si="3"/>
        <v>4.109365459088071</v>
      </c>
      <c r="AD33" s="27">
        <v>0</v>
      </c>
      <c r="AE33" s="29">
        <v>0</v>
      </c>
    </row>
    <row r="34" spans="1:31" x14ac:dyDescent="0.3">
      <c r="A34" s="18">
        <v>20</v>
      </c>
      <c r="B34" s="19">
        <v>4</v>
      </c>
      <c r="C34" s="27">
        <v>7.17</v>
      </c>
      <c r="D34" s="27">
        <v>6.81943788855971</v>
      </c>
      <c r="E34" s="27">
        <v>8.0158234436810325</v>
      </c>
      <c r="F34" s="27">
        <v>7.16</v>
      </c>
      <c r="G34" s="27">
        <v>7.1807939723284999</v>
      </c>
      <c r="H34" s="27">
        <v>7.4953154278575873</v>
      </c>
      <c r="I34" s="27">
        <v>7.14</v>
      </c>
      <c r="J34" s="27">
        <v>7.1807939723284999</v>
      </c>
      <c r="K34" s="27">
        <v>7.5473662294399322</v>
      </c>
      <c r="L34" s="27">
        <v>7.14</v>
      </c>
      <c r="M34" s="27">
        <v>6.8287034291691668</v>
      </c>
      <c r="N34" s="27">
        <v>7.1309598167811785</v>
      </c>
      <c r="O34" s="27">
        <f t="shared" si="0"/>
        <v>7.1524999999999999</v>
      </c>
      <c r="P34" s="27">
        <f t="shared" si="1"/>
        <v>6.81943788855971</v>
      </c>
      <c r="Q34" s="27">
        <f t="shared" si="2"/>
        <v>7.5473662294399322</v>
      </c>
      <c r="R34" s="27">
        <v>7.47</v>
      </c>
      <c r="S34" s="2">
        <v>-398</v>
      </c>
      <c r="T34" s="27">
        <v>3.8915270559715736</v>
      </c>
      <c r="U34" s="38">
        <v>8.2240266500104102</v>
      </c>
      <c r="V34" s="100"/>
      <c r="W34" s="51"/>
      <c r="X34" s="18">
        <v>20</v>
      </c>
      <c r="Y34" s="27">
        <v>0</v>
      </c>
      <c r="Z34" s="27">
        <v>14.372277680230304</v>
      </c>
      <c r="AA34" s="38">
        <v>0.38940066274445467</v>
      </c>
      <c r="AB34" s="27"/>
      <c r="AC34" s="45">
        <f t="shared" si="3"/>
        <v>4.4867337705600683</v>
      </c>
      <c r="AD34" s="27">
        <v>0</v>
      </c>
      <c r="AE34" s="29">
        <v>0</v>
      </c>
    </row>
    <row r="35" spans="1:31" x14ac:dyDescent="0.3">
      <c r="A35" s="18">
        <v>20.989583333335759</v>
      </c>
      <c r="B35" s="19">
        <v>4</v>
      </c>
      <c r="C35" s="27">
        <v>7.07</v>
      </c>
      <c r="D35" s="27">
        <v>5.2813581473899927</v>
      </c>
      <c r="E35" s="27">
        <v>8.4322298563397879</v>
      </c>
      <c r="F35" s="27">
        <v>7.17</v>
      </c>
      <c r="G35" s="27">
        <v>7.4865568124405524</v>
      </c>
      <c r="H35" s="27">
        <v>7.3912138246929002</v>
      </c>
      <c r="I35" s="27">
        <v>7.1</v>
      </c>
      <c r="J35" s="27">
        <v>7.6440710028013061</v>
      </c>
      <c r="K35" s="27">
        <v>7.2871122215282123</v>
      </c>
      <c r="L35" s="27">
        <v>7.12</v>
      </c>
      <c r="M35" s="27">
        <v>7.5236189748783762</v>
      </c>
      <c r="N35" s="27">
        <v>7.2871122215282123</v>
      </c>
      <c r="O35" s="27">
        <f t="shared" si="0"/>
        <v>7.1150000000000002</v>
      </c>
      <c r="P35" s="27">
        <f t="shared" si="1"/>
        <v>5.2813581473899927</v>
      </c>
      <c r="Q35" s="27">
        <f t="shared" si="2"/>
        <v>7.5994170310222779</v>
      </c>
      <c r="R35" s="27">
        <v>7.42</v>
      </c>
      <c r="S35" s="2">
        <v>-402</v>
      </c>
      <c r="T35" s="27">
        <v>4.5401148986335018</v>
      </c>
      <c r="U35" s="38">
        <v>7.2350614199458674</v>
      </c>
      <c r="V35" s="100"/>
      <c r="W35" s="27"/>
      <c r="X35" s="18">
        <v>20.989583333335759</v>
      </c>
      <c r="Y35" s="27">
        <v>0</v>
      </c>
      <c r="Z35" s="27">
        <v>14.143685325120092</v>
      </c>
      <c r="AA35" s="38">
        <v>0.39660682495126703</v>
      </c>
      <c r="AB35" s="27"/>
      <c r="AC35" s="45">
        <f t="shared" si="3"/>
        <v>4.4346829689777225</v>
      </c>
      <c r="AD35" s="27">
        <v>0</v>
      </c>
      <c r="AE35" s="29">
        <v>0</v>
      </c>
    </row>
    <row r="36" spans="1:31" x14ac:dyDescent="0.3">
      <c r="A36" s="18">
        <v>22.263888888890506</v>
      </c>
      <c r="B36" s="19">
        <v>4</v>
      </c>
      <c r="C36" s="27">
        <v>7.12</v>
      </c>
      <c r="D36" s="27">
        <v>7.8108507337715158</v>
      </c>
      <c r="E36" s="27">
        <v>7.2350614199458674</v>
      </c>
      <c r="F36" s="27">
        <v>7.12</v>
      </c>
      <c r="G36" s="27">
        <v>8.0702858708362868</v>
      </c>
      <c r="H36" s="27">
        <v>6.8186550072871119</v>
      </c>
      <c r="I36" s="27">
        <v>7.13</v>
      </c>
      <c r="J36" s="27">
        <v>8.1907378987592168</v>
      </c>
      <c r="K36" s="27">
        <v>6.7145534041224231</v>
      </c>
      <c r="L36" s="27">
        <v>7.11</v>
      </c>
      <c r="M36" s="27">
        <v>8.1907378987592168</v>
      </c>
      <c r="N36" s="27">
        <v>6.5063501977930462</v>
      </c>
      <c r="O36" s="27">
        <f t="shared" si="0"/>
        <v>7.12</v>
      </c>
      <c r="P36" s="27">
        <f t="shared" si="1"/>
        <v>7.8108507337715158</v>
      </c>
      <c r="Q36" s="27">
        <f t="shared" si="2"/>
        <v>6.8186550072871128</v>
      </c>
      <c r="R36" s="27">
        <v>7.61</v>
      </c>
      <c r="S36" s="2">
        <v>-408</v>
      </c>
      <c r="T36" s="27">
        <v>1.880904743719594</v>
      </c>
      <c r="U36" s="38">
        <v>7.6514678326046219</v>
      </c>
      <c r="V36" s="100"/>
      <c r="W36" s="27"/>
      <c r="X36" s="18">
        <v>22.263888888890506</v>
      </c>
      <c r="Y36" s="27">
        <v>0</v>
      </c>
      <c r="Z36" s="27">
        <v>14.350145528821978</v>
      </c>
      <c r="AA36" s="38">
        <v>0.54448897072156954</v>
      </c>
      <c r="AB36" s="27"/>
      <c r="AC36" s="45">
        <f t="shared" si="3"/>
        <v>5.2154449927128876</v>
      </c>
      <c r="AD36" s="27">
        <v>0</v>
      </c>
      <c r="AE36" s="29">
        <v>0</v>
      </c>
    </row>
    <row r="37" spans="1:31" x14ac:dyDescent="0.3">
      <c r="A37" s="18">
        <v>23.006944444445253</v>
      </c>
      <c r="B37" s="19">
        <v>4</v>
      </c>
      <c r="C37" s="27">
        <v>6.96</v>
      </c>
      <c r="D37" s="27">
        <v>5.8650872057857297</v>
      </c>
      <c r="E37" s="27">
        <v>8.5883822610868208</v>
      </c>
      <c r="F37" s="27">
        <v>7.06</v>
      </c>
      <c r="G37" s="27">
        <v>8.3853142515577961</v>
      </c>
      <c r="H37" s="27">
        <v>6.0899437851342908</v>
      </c>
      <c r="I37" s="27">
        <v>7.04</v>
      </c>
      <c r="J37" s="27">
        <v>8.6076872261847441</v>
      </c>
      <c r="K37" s="27">
        <v>5.6735373724755362</v>
      </c>
      <c r="L37" s="27">
        <v>7.02</v>
      </c>
      <c r="M37" s="27">
        <v>8.5984216855752891</v>
      </c>
      <c r="N37" s="27">
        <v>5.9858421819696019</v>
      </c>
      <c r="O37" s="27">
        <f t="shared" si="0"/>
        <v>7.02</v>
      </c>
      <c r="P37" s="27">
        <f t="shared" si="1"/>
        <v>5.8650872057857297</v>
      </c>
      <c r="Q37" s="27">
        <f t="shared" si="2"/>
        <v>6.5844264001665627</v>
      </c>
      <c r="R37" s="27">
        <v>7.22</v>
      </c>
      <c r="S37" s="2">
        <v>-401</v>
      </c>
      <c r="T37" s="27">
        <v>6.8287034291691668</v>
      </c>
      <c r="U37" s="38">
        <v>5.9858421819696019</v>
      </c>
      <c r="V37" s="100"/>
      <c r="W37" s="27"/>
      <c r="X37" s="18">
        <v>24.006944444445253</v>
      </c>
      <c r="Y37" s="27">
        <v>0</v>
      </c>
      <c r="Z37" s="27">
        <v>16.629362319398961</v>
      </c>
      <c r="AA37" s="38">
        <v>0.92204866649114436</v>
      </c>
      <c r="AB37" s="27"/>
      <c r="AC37" s="45">
        <f t="shared" si="3"/>
        <v>5.4496735998334378</v>
      </c>
      <c r="AD37" s="27">
        <v>0</v>
      </c>
      <c r="AE37" s="29">
        <v>0</v>
      </c>
    </row>
    <row r="38" spans="1:31" x14ac:dyDescent="0.3">
      <c r="A38" s="18">
        <v>24.260416666671517</v>
      </c>
      <c r="B38" s="19">
        <v>4</v>
      </c>
      <c r="C38" s="27">
        <v>7.12</v>
      </c>
      <c r="D38" s="27">
        <v>7.1344662692812184</v>
      </c>
      <c r="E38" s="27">
        <v>7.3912138246929002</v>
      </c>
      <c r="F38" s="27">
        <v>7.02</v>
      </c>
      <c r="G38" s="27">
        <v>8.2185345205875873</v>
      </c>
      <c r="H38" s="27">
        <v>5.3612325629814697</v>
      </c>
      <c r="I38" s="27">
        <v>7.06</v>
      </c>
      <c r="J38" s="27">
        <v>8.3204554672916018</v>
      </c>
      <c r="K38" s="27">
        <v>4.8407245471580254</v>
      </c>
      <c r="L38" s="27">
        <v>7.05</v>
      </c>
      <c r="M38" s="27">
        <v>8.2648622236348661</v>
      </c>
      <c r="N38" s="27">
        <v>4.5804705392463037</v>
      </c>
      <c r="O38" s="27">
        <f t="shared" si="0"/>
        <v>7.0625</v>
      </c>
      <c r="P38" s="27">
        <f t="shared" si="1"/>
        <v>7.1344662692812184</v>
      </c>
      <c r="Q38" s="27">
        <f t="shared" si="2"/>
        <v>5.5434103685196741</v>
      </c>
      <c r="R38" s="27">
        <v>7.33</v>
      </c>
      <c r="S38" s="2">
        <v>-407</v>
      </c>
      <c r="T38" s="27">
        <v>5.7075730154249751</v>
      </c>
      <c r="U38" s="38">
        <v>5.2571309598167808</v>
      </c>
      <c r="V38" s="100"/>
      <c r="W38" s="27"/>
      <c r="X38" s="18">
        <v>26.260416666671517</v>
      </c>
      <c r="Y38" s="27">
        <v>0</v>
      </c>
      <c r="Z38" s="27">
        <v>9.3389348477727872</v>
      </c>
      <c r="AA38" s="38">
        <v>0.58707194189182765</v>
      </c>
      <c r="AB38" s="27"/>
      <c r="AC38" s="45">
        <f t="shared" si="3"/>
        <v>6.4906896314803264</v>
      </c>
      <c r="AD38" s="27">
        <v>0</v>
      </c>
      <c r="AE38" s="29">
        <v>0</v>
      </c>
    </row>
    <row r="39" spans="1:31" x14ac:dyDescent="0.3">
      <c r="A39" s="18">
        <v>25.979166666671517</v>
      </c>
      <c r="B39" s="19">
        <v>4</v>
      </c>
      <c r="C39" s="27">
        <v>7.08</v>
      </c>
      <c r="D39" s="27">
        <v>7.4865568124405524</v>
      </c>
      <c r="E39" s="27">
        <v>6.6104518009577342</v>
      </c>
      <c r="F39" s="27">
        <v>7.1</v>
      </c>
      <c r="G39" s="27">
        <v>8.774466957154953</v>
      </c>
      <c r="H39" s="27">
        <v>4.4763689360816157</v>
      </c>
      <c r="I39" s="27">
        <v>7.09</v>
      </c>
      <c r="J39" s="27">
        <v>8.8207946602022336</v>
      </c>
      <c r="K39" s="27">
        <v>4.4763689360816157</v>
      </c>
      <c r="L39" s="27">
        <v>7.11</v>
      </c>
      <c r="M39" s="27">
        <v>8.9597777693440754</v>
      </c>
      <c r="N39" s="27">
        <v>4.1120133250052051</v>
      </c>
      <c r="O39" s="27">
        <f t="shared" si="0"/>
        <v>7.0949999999999998</v>
      </c>
      <c r="P39" s="27">
        <f t="shared" si="1"/>
        <v>7.4865568124405524</v>
      </c>
      <c r="Q39" s="27">
        <f t="shared" si="2"/>
        <v>4.9188007495315427</v>
      </c>
      <c r="R39" s="27">
        <v>7.22</v>
      </c>
      <c r="S39" s="2">
        <v>-405</v>
      </c>
      <c r="T39" s="27">
        <v>6.8472345103880778</v>
      </c>
      <c r="U39" s="38">
        <v>4.8407245471580254</v>
      </c>
      <c r="V39" s="100"/>
      <c r="W39" s="27"/>
      <c r="X39" s="18">
        <v>27.979166666671517</v>
      </c>
      <c r="Y39" s="27">
        <v>0</v>
      </c>
      <c r="Z39" s="27">
        <v>14.564710236704435</v>
      </c>
      <c r="AA39" s="38">
        <v>0.78900782407108849</v>
      </c>
      <c r="AB39" s="27"/>
      <c r="AC39" s="45">
        <f t="shared" si="3"/>
        <v>7.1152992504684578</v>
      </c>
      <c r="AD39" s="27">
        <v>0</v>
      </c>
      <c r="AE39" s="29">
        <v>0</v>
      </c>
    </row>
    <row r="40" spans="1:31" x14ac:dyDescent="0.3">
      <c r="A40" s="18">
        <v>26.96875</v>
      </c>
      <c r="B40" s="19">
        <v>4</v>
      </c>
      <c r="C40" s="27">
        <v>7.05</v>
      </c>
      <c r="D40" s="27">
        <v>8.7003426322793036</v>
      </c>
      <c r="E40" s="27">
        <v>5.0489277534874031</v>
      </c>
      <c r="F40" s="27">
        <v>7.03</v>
      </c>
      <c r="G40" s="27">
        <v>8.8671223632495142</v>
      </c>
      <c r="H40" s="27">
        <v>4.2681657297522371</v>
      </c>
      <c r="I40" s="27">
        <v>7.02</v>
      </c>
      <c r="J40" s="27">
        <v>8.8022635789833217</v>
      </c>
      <c r="K40" s="27">
        <v>4.5284197376639597</v>
      </c>
      <c r="L40" s="27">
        <v>7.06</v>
      </c>
      <c r="M40" s="27">
        <v>8.8022635789833217</v>
      </c>
      <c r="N40" s="27">
        <v>3.9558609202581718</v>
      </c>
      <c r="O40" s="27">
        <f t="shared" si="0"/>
        <v>7.04</v>
      </c>
      <c r="P40" s="27">
        <f t="shared" si="1"/>
        <v>8.7003426322793036</v>
      </c>
      <c r="Q40" s="27">
        <f t="shared" si="2"/>
        <v>4.4503435352904432</v>
      </c>
      <c r="R40" s="27">
        <v>7.25</v>
      </c>
      <c r="S40" s="2">
        <v>-406</v>
      </c>
      <c r="T40" s="27">
        <v>1.3990966320278753</v>
      </c>
      <c r="U40" s="38">
        <v>5.3091817613991248</v>
      </c>
      <c r="V40" s="100"/>
      <c r="W40" s="27"/>
      <c r="X40" s="18">
        <v>29.96875</v>
      </c>
      <c r="Y40" s="27">
        <v>0</v>
      </c>
      <c r="Z40" s="27">
        <v>12.715373759310033</v>
      </c>
      <c r="AA40" s="38">
        <v>0.84265361617367263</v>
      </c>
      <c r="AB40" s="27"/>
      <c r="AC40" s="45">
        <f t="shared" si="3"/>
        <v>7.5837564647095572</v>
      </c>
      <c r="AD40" s="27">
        <v>0</v>
      </c>
      <c r="AE40" s="29">
        <v>0</v>
      </c>
    </row>
    <row r="41" spans="1:31" x14ac:dyDescent="0.3">
      <c r="A41" s="18">
        <v>27.979166666671517</v>
      </c>
      <c r="B41" s="19">
        <v>4</v>
      </c>
      <c r="C41" s="27">
        <v>7.49</v>
      </c>
      <c r="D41" s="27">
        <v>2.0847466371276289</v>
      </c>
      <c r="E41" s="27">
        <v>5.4132833645638128</v>
      </c>
      <c r="F41" s="27">
        <v>7.51</v>
      </c>
      <c r="G41" s="27">
        <v>2.01062231225198</v>
      </c>
      <c r="H41" s="27">
        <v>2.6025400791172184</v>
      </c>
      <c r="I41" s="27">
        <v>7.5</v>
      </c>
      <c r="J41" s="27">
        <v>1.9364979873763308</v>
      </c>
      <c r="K41" s="27">
        <v>3.1750988965230063</v>
      </c>
      <c r="L41" s="27">
        <v>7.58</v>
      </c>
      <c r="M41" s="27">
        <v>1.9272324467668747</v>
      </c>
      <c r="N41" s="27">
        <v>2.8627940870289401</v>
      </c>
      <c r="O41" s="27">
        <f t="shared" si="0"/>
        <v>7.52</v>
      </c>
      <c r="P41" s="27">
        <f t="shared" si="1"/>
        <v>2.0847466371276289</v>
      </c>
      <c r="Q41" s="27">
        <f t="shared" si="2"/>
        <v>3.5134291068082439</v>
      </c>
      <c r="R41" s="27">
        <v>7.79</v>
      </c>
      <c r="S41" s="2">
        <v>-404</v>
      </c>
      <c r="T41" s="27">
        <v>0.95435068277398105</v>
      </c>
      <c r="U41" s="38">
        <v>3.4353529044347284</v>
      </c>
      <c r="V41" s="100"/>
      <c r="W41" s="27"/>
      <c r="X41" s="18">
        <v>31.979166666671517</v>
      </c>
      <c r="Y41" s="27">
        <v>0</v>
      </c>
      <c r="Z41" s="27">
        <v>12.255156748608021</v>
      </c>
      <c r="AA41" s="38">
        <v>0.56640280555374223</v>
      </c>
      <c r="AB41" s="27"/>
      <c r="AC41" s="45">
        <f t="shared" si="3"/>
        <v>8.5206708931917561</v>
      </c>
      <c r="AD41" s="27">
        <f>((AC41-P41)/AC41)*100</f>
        <v>75.53306936436897</v>
      </c>
      <c r="AE41" s="29">
        <f>(AC41-P41)*0.0104</f>
        <v>6.6933612263066919E-2</v>
      </c>
    </row>
    <row r="42" spans="1:31" x14ac:dyDescent="0.3">
      <c r="A42" s="18">
        <v>29</v>
      </c>
      <c r="B42" s="19">
        <v>4</v>
      </c>
      <c r="C42" s="27">
        <v>7.55</v>
      </c>
      <c r="D42" s="27">
        <v>2.1310743401749095</v>
      </c>
      <c r="E42" s="27">
        <v>6.4542993962107014</v>
      </c>
      <c r="F42" s="27">
        <v>7.59</v>
      </c>
      <c r="G42" s="27">
        <v>2.056950015299261</v>
      </c>
      <c r="H42" s="27">
        <v>3.0189464917759734</v>
      </c>
      <c r="I42" s="27">
        <v>7.57</v>
      </c>
      <c r="J42" s="27">
        <v>2.0476844746898042</v>
      </c>
      <c r="K42" s="27">
        <v>2.966895690193629</v>
      </c>
      <c r="L42" s="27">
        <v>7.6</v>
      </c>
      <c r="M42" s="27">
        <v>2.0940121777370848</v>
      </c>
      <c r="N42" s="27">
        <v>3.1230480949406618</v>
      </c>
      <c r="O42" s="27">
        <f t="shared" si="0"/>
        <v>7.5775000000000006</v>
      </c>
      <c r="P42" s="27">
        <f t="shared" si="1"/>
        <v>2.1310743401749095</v>
      </c>
      <c r="Q42" s="27">
        <f t="shared" si="2"/>
        <v>3.8907974182802416</v>
      </c>
      <c r="R42" s="27">
        <v>7.69</v>
      </c>
      <c r="S42" s="2">
        <v>-407</v>
      </c>
      <c r="T42" s="27">
        <v>1.732656093968296</v>
      </c>
      <c r="U42" s="38">
        <v>3.1750988965230063</v>
      </c>
      <c r="V42" s="101" t="s">
        <v>48</v>
      </c>
      <c r="W42" s="27"/>
      <c r="X42" s="18">
        <v>35</v>
      </c>
      <c r="Y42" s="27">
        <v>0</v>
      </c>
      <c r="Z42" s="27">
        <v>12.462306635811041</v>
      </c>
      <c r="AA42" s="38">
        <v>0.54254165025642487</v>
      </c>
      <c r="AB42" s="27"/>
      <c r="AC42" s="45">
        <f t="shared" si="3"/>
        <v>8.1433025817197588</v>
      </c>
      <c r="AD42" s="27">
        <f>((AC42-P42)/AC42)*100</f>
        <v>73.830343171101305</v>
      </c>
      <c r="AE42" s="29">
        <f>(AC42-P42)*0.0104</f>
        <v>6.2527173712066425E-2</v>
      </c>
    </row>
    <row r="43" spans="1:31" x14ac:dyDescent="0.3">
      <c r="A43" s="91">
        <v>30.020833333335759</v>
      </c>
      <c r="B43" s="92">
        <v>4</v>
      </c>
      <c r="C43" s="94">
        <v>7.43</v>
      </c>
      <c r="D43" s="94">
        <v>2.3812439366302249</v>
      </c>
      <c r="E43" s="94">
        <v>6.4022485946283574</v>
      </c>
      <c r="F43" s="94">
        <v>7.42</v>
      </c>
      <c r="G43" s="94">
        <v>2.3812439366302249</v>
      </c>
      <c r="H43" s="94">
        <v>4.4763689360816157</v>
      </c>
      <c r="I43" s="94">
        <v>7.45</v>
      </c>
      <c r="J43" s="94">
        <v>2.6128824518666276</v>
      </c>
      <c r="K43" s="94">
        <v>4.2681657297522371</v>
      </c>
      <c r="L43" s="94">
        <v>7.46</v>
      </c>
      <c r="M43" s="94">
        <v>2.5202270457720672</v>
      </c>
      <c r="N43" s="94">
        <v>3.7476577139287937</v>
      </c>
      <c r="O43" s="94">
        <f t="shared" si="0"/>
        <v>7.44</v>
      </c>
      <c r="P43" s="94">
        <f t="shared" si="1"/>
        <v>2.3812439366302249</v>
      </c>
      <c r="Q43" s="94">
        <f t="shared" si="2"/>
        <v>4.7236102435977507</v>
      </c>
      <c r="R43" s="94">
        <v>7.5</v>
      </c>
      <c r="S43" s="56">
        <v>-408</v>
      </c>
      <c r="T43" s="94">
        <v>2.0847466371276289</v>
      </c>
      <c r="U43" s="95">
        <v>4.2</v>
      </c>
      <c r="V43" s="100"/>
      <c r="W43" s="27"/>
      <c r="X43" s="18">
        <v>38.020833333335759</v>
      </c>
      <c r="Y43" s="27">
        <v>0</v>
      </c>
      <c r="Z43" s="27">
        <v>12.480173410207227</v>
      </c>
      <c r="AA43" s="38">
        <v>0.60895316208520234</v>
      </c>
      <c r="AB43" s="27"/>
      <c r="AC43" s="45">
        <f t="shared" si="3"/>
        <v>7.3104897564022497</v>
      </c>
      <c r="AD43" s="27">
        <f>((AC43-P43)/AC43)*100</f>
        <v>67.427025876825525</v>
      </c>
      <c r="AE43" s="29">
        <f>(AC43-P43)*0.0104</f>
        <v>5.1264156525629052E-2</v>
      </c>
    </row>
    <row r="44" spans="1:31" x14ac:dyDescent="0.3">
      <c r="A44" s="18">
        <v>31.197916666671517</v>
      </c>
      <c r="B44" s="19">
        <v>4</v>
      </c>
      <c r="C44" s="27">
        <v>7.39</v>
      </c>
      <c r="D44" s="27">
        <v>3.1780804290434523</v>
      </c>
      <c r="E44" s="27">
        <v>5.9598167811784304</v>
      </c>
      <c r="F44" s="27">
        <v>7.33</v>
      </c>
      <c r="G44" s="27">
        <v>2.7981932640557505</v>
      </c>
      <c r="H44" s="27">
        <v>4.9188007495315418</v>
      </c>
      <c r="I44" s="27">
        <v>7.34</v>
      </c>
      <c r="J44" s="27">
        <v>3.2151425914812761</v>
      </c>
      <c r="K44" s="27">
        <v>4.5023943368727872</v>
      </c>
      <c r="L44" s="27">
        <v>7.32</v>
      </c>
      <c r="M44" s="27">
        <v>3.2244081320907321</v>
      </c>
      <c r="N44" s="27">
        <v>4.2681657297522371</v>
      </c>
      <c r="O44" s="27">
        <f t="shared" si="0"/>
        <v>7.3449999999999998</v>
      </c>
      <c r="P44" s="27">
        <f t="shared" si="1"/>
        <v>3.1780804290434523</v>
      </c>
      <c r="Q44" s="27">
        <f t="shared" si="2"/>
        <v>4.9122943993337493</v>
      </c>
      <c r="R44" s="27">
        <v>7.51</v>
      </c>
      <c r="S44" s="2">
        <v>-402</v>
      </c>
      <c r="T44" s="27">
        <v>1.612204066045366</v>
      </c>
      <c r="U44" s="38">
        <v>4.2</v>
      </c>
      <c r="V44" s="100"/>
      <c r="W44" s="27"/>
      <c r="X44" s="18">
        <v>40.197916666671517</v>
      </c>
      <c r="Y44" s="27">
        <v>0</v>
      </c>
      <c r="Z44" s="27">
        <v>12.194730027409538</v>
      </c>
      <c r="AA44" s="38">
        <v>0.94998001374502294</v>
      </c>
      <c r="AB44" s="27"/>
      <c r="AC44" s="45">
        <f t="shared" si="3"/>
        <v>7.1218056006662511</v>
      </c>
      <c r="AD44" s="27">
        <f>((AC44-P44)/AC44)*100</f>
        <v>55.375355531381821</v>
      </c>
      <c r="AE44" s="29">
        <f>(AC44-P44)*0.0104</f>
        <v>4.1014741784877108E-2</v>
      </c>
    </row>
    <row r="45" spans="1:31" x14ac:dyDescent="0.3">
      <c r="A45" s="18">
        <v>32.253472222226264</v>
      </c>
      <c r="B45" s="19">
        <v>4</v>
      </c>
      <c r="C45" s="27">
        <v>7.28</v>
      </c>
      <c r="D45" s="27">
        <v>4.0212446245039599</v>
      </c>
      <c r="E45" s="27">
        <v>6.2460961898813236</v>
      </c>
      <c r="F45" s="27">
        <v>7.27</v>
      </c>
      <c r="G45" s="27">
        <v>3.9749169214566784</v>
      </c>
      <c r="H45" s="27">
        <v>5.3872579637726421</v>
      </c>
      <c r="I45" s="27">
        <v>7.25</v>
      </c>
      <c r="J45" s="27">
        <v>3.9749169214566784</v>
      </c>
      <c r="K45" s="27">
        <v>4.9968769519050591</v>
      </c>
      <c r="L45" s="27">
        <v>7.28</v>
      </c>
      <c r="M45" s="27">
        <v>3.8822615153621176</v>
      </c>
      <c r="N45" s="27">
        <v>5.1790547574432653</v>
      </c>
      <c r="O45" s="27">
        <f t="shared" si="0"/>
        <v>7.2700000000000005</v>
      </c>
      <c r="P45" s="27">
        <f t="shared" si="1"/>
        <v>4.0212446245039599</v>
      </c>
      <c r="Q45" s="27">
        <f t="shared" si="2"/>
        <v>5.4523214657505719</v>
      </c>
      <c r="R45" s="27">
        <v>7.52</v>
      </c>
      <c r="S45" s="2">
        <v>-404</v>
      </c>
      <c r="T45" s="27">
        <v>2.0291533934708919</v>
      </c>
      <c r="U45" s="38">
        <v>5</v>
      </c>
      <c r="V45" s="100"/>
      <c r="W45" s="27"/>
      <c r="X45" s="18">
        <v>41.253472222226264</v>
      </c>
      <c r="Y45" s="27">
        <v>0</v>
      </c>
      <c r="Z45" s="27">
        <v>12.080410102557304</v>
      </c>
      <c r="AA45" s="38">
        <v>0.93106181614693651</v>
      </c>
      <c r="AB45" s="27"/>
      <c r="AC45" s="45">
        <f t="shared" si="3"/>
        <v>6.5817785342494286</v>
      </c>
      <c r="AD45" s="27">
        <v>0</v>
      </c>
      <c r="AE45" s="29">
        <v>0</v>
      </c>
    </row>
    <row r="46" spans="1:31" x14ac:dyDescent="0.3">
      <c r="A46" s="18">
        <v>32.993055555554747</v>
      </c>
      <c r="B46" s="19">
        <v>4</v>
      </c>
      <c r="C46" s="27">
        <v>7.39</v>
      </c>
      <c r="D46" s="27">
        <v>4.2065554366930824</v>
      </c>
      <c r="E46" s="27">
        <v>6.0899437851342908</v>
      </c>
      <c r="F46" s="27">
        <v>7.3</v>
      </c>
      <c r="G46" s="27">
        <v>4.2992108427876445</v>
      </c>
      <c r="H46" s="27">
        <v>5.6995627732667078</v>
      </c>
      <c r="I46" s="27">
        <v>7.34</v>
      </c>
      <c r="J46" s="27">
        <v>4.2806797615687318</v>
      </c>
      <c r="K46" s="27">
        <v>5.4132833645638128</v>
      </c>
      <c r="L46" s="27">
        <v>7.35</v>
      </c>
      <c r="M46" s="27">
        <v>4.2158209773025392</v>
      </c>
      <c r="N46" s="27">
        <v>4.9708515511138875</v>
      </c>
      <c r="O46" s="27">
        <f t="shared" si="0"/>
        <v>7.3450000000000006</v>
      </c>
      <c r="P46" s="27">
        <f t="shared" si="1"/>
        <v>4.2065554366930824</v>
      </c>
      <c r="Q46" s="27">
        <f t="shared" si="2"/>
        <v>5.5434103685196749</v>
      </c>
      <c r="R46" s="27">
        <v>7.73</v>
      </c>
      <c r="S46" s="2">
        <v>-401</v>
      </c>
      <c r="T46" s="27">
        <v>1.9550290685952429</v>
      </c>
      <c r="U46" s="38">
        <v>5.3</v>
      </c>
      <c r="V46" s="100"/>
      <c r="W46" s="27"/>
      <c r="X46" s="18">
        <v>43.993055555554747</v>
      </c>
      <c r="Y46" s="27">
        <v>0</v>
      </c>
      <c r="Z46" s="27">
        <v>11.972060658886489</v>
      </c>
      <c r="AA46" s="38">
        <v>1.6193227747149812</v>
      </c>
      <c r="AB46" s="27"/>
      <c r="AC46" s="45">
        <f t="shared" si="3"/>
        <v>6.4906896314803255</v>
      </c>
      <c r="AD46" s="27">
        <v>0</v>
      </c>
      <c r="AE46" s="29">
        <v>0</v>
      </c>
    </row>
    <row r="47" spans="1:31" x14ac:dyDescent="0.3">
      <c r="A47" s="18">
        <v>34.979166666671517</v>
      </c>
      <c r="B47" s="19">
        <v>4</v>
      </c>
      <c r="C47" s="27"/>
      <c r="D47" s="27">
        <v>5.1145784164197829</v>
      </c>
      <c r="E47" s="27">
        <v>7.3391630231105545</v>
      </c>
      <c r="F47" s="27">
        <v>7.26</v>
      </c>
      <c r="G47" s="27">
        <v>5.2906236879994486</v>
      </c>
      <c r="H47" s="27">
        <v>5.7776389756402251</v>
      </c>
      <c r="I47" s="27">
        <v>7.25</v>
      </c>
      <c r="J47" s="27">
        <v>5.3369513910467301</v>
      </c>
      <c r="K47" s="27">
        <v>5.3352071621902972</v>
      </c>
      <c r="L47" s="27">
        <v>7.24</v>
      </c>
      <c r="M47" s="27">
        <v>5.3462169316561852</v>
      </c>
      <c r="N47" s="27">
        <v>5.3872579637726421</v>
      </c>
      <c r="O47" s="27">
        <f t="shared" si="0"/>
        <v>7.25</v>
      </c>
      <c r="P47" s="27">
        <f t="shared" si="1"/>
        <v>5.1145784164197829</v>
      </c>
      <c r="Q47" s="27">
        <f t="shared" si="2"/>
        <v>5.9598167811784304</v>
      </c>
      <c r="R47" s="27">
        <v>7.6</v>
      </c>
      <c r="S47" s="2"/>
      <c r="T47" s="27">
        <v>0</v>
      </c>
      <c r="U47" s="38">
        <v>4.8</v>
      </c>
      <c r="V47" s="100"/>
      <c r="W47" s="27"/>
      <c r="X47" s="18">
        <v>45.979166666671517</v>
      </c>
      <c r="Y47" s="27">
        <v>0</v>
      </c>
      <c r="Z47" s="27">
        <v>11.628059348290057</v>
      </c>
      <c r="AA47" s="38">
        <v>2.025610943531273</v>
      </c>
      <c r="AB47" s="27"/>
      <c r="AC47" s="45">
        <f t="shared" si="3"/>
        <v>6.0742832188215701</v>
      </c>
      <c r="AD47" s="27">
        <v>0</v>
      </c>
      <c r="AE47" s="29">
        <v>0</v>
      </c>
    </row>
    <row r="48" spans="1:31" x14ac:dyDescent="0.3">
      <c r="A48" s="18">
        <v>35.979166666671517</v>
      </c>
      <c r="B48" s="19">
        <v>4</v>
      </c>
      <c r="C48" s="27"/>
      <c r="D48" s="27">
        <v>5.5500588250642213</v>
      </c>
      <c r="E48" s="27">
        <v>6.0118675827607744</v>
      </c>
      <c r="F48" s="27"/>
      <c r="G48" s="27">
        <v>5.2535615255616248</v>
      </c>
      <c r="H48" s="27">
        <v>5.491359566937331</v>
      </c>
      <c r="I48" s="27"/>
      <c r="J48" s="27">
        <v>5.3091547692183614</v>
      </c>
      <c r="K48" s="27">
        <v>5.3612325629814697</v>
      </c>
      <c r="L48" s="27"/>
      <c r="M48" s="27">
        <v>6.0596635585843082</v>
      </c>
      <c r="N48" s="27">
        <v>5.6214865708931914</v>
      </c>
      <c r="O48" s="27"/>
      <c r="P48" s="27">
        <f t="shared" si="1"/>
        <v>5.5500588250642213</v>
      </c>
      <c r="Q48" s="27">
        <f t="shared" si="2"/>
        <v>5.6214865708931914</v>
      </c>
      <c r="R48" s="27">
        <v>7.4</v>
      </c>
      <c r="S48" s="2"/>
      <c r="T48" s="27">
        <v>0</v>
      </c>
      <c r="U48" s="38">
        <v>5.9</v>
      </c>
      <c r="V48" s="100"/>
      <c r="W48" s="27"/>
      <c r="X48" s="18">
        <v>48.979166666671517</v>
      </c>
      <c r="Y48" s="27">
        <v>0</v>
      </c>
      <c r="Z48" s="27">
        <v>11.957603791830223</v>
      </c>
      <c r="AA48" s="38">
        <v>2.044091373015354</v>
      </c>
      <c r="AB48" s="27"/>
      <c r="AC48" s="45">
        <f t="shared" si="3"/>
        <v>6.4126134291068091</v>
      </c>
      <c r="AD48" s="27">
        <v>0</v>
      </c>
      <c r="AE48" s="29">
        <v>0</v>
      </c>
    </row>
    <row r="49" spans="1:31" x14ac:dyDescent="0.3">
      <c r="A49" s="18">
        <v>38</v>
      </c>
      <c r="B49" s="19">
        <v>4</v>
      </c>
      <c r="C49" s="27"/>
      <c r="D49" s="27">
        <v>7.2363872159852365</v>
      </c>
      <c r="E49" s="27">
        <v>5.4653341661461585</v>
      </c>
      <c r="F49" s="27"/>
      <c r="G49" s="27">
        <v>7.421698028174359</v>
      </c>
      <c r="H49" s="27">
        <v>4.4243181344992708</v>
      </c>
      <c r="I49" s="27"/>
      <c r="J49" s="27">
        <v>7.4680257312216396</v>
      </c>
      <c r="K49" s="27">
        <v>4.6325213408286476</v>
      </c>
      <c r="L49" s="27"/>
      <c r="M49" s="27">
        <v>7.551415596706744</v>
      </c>
      <c r="N49" s="27">
        <v>4.6585467416198201</v>
      </c>
      <c r="O49" s="27"/>
      <c r="P49" s="27">
        <f t="shared" si="1"/>
        <v>7.2363872159852365</v>
      </c>
      <c r="Q49" s="27">
        <f t="shared" si="2"/>
        <v>4.7951800957734747</v>
      </c>
      <c r="R49" s="27">
        <v>7.56</v>
      </c>
      <c r="S49" s="2"/>
      <c r="T49" s="27">
        <v>0</v>
      </c>
      <c r="U49" s="38">
        <v>4.8</v>
      </c>
      <c r="V49" s="100"/>
      <c r="W49" s="27"/>
      <c r="X49" s="18">
        <v>51</v>
      </c>
      <c r="Y49" s="27">
        <v>0</v>
      </c>
      <c r="Z49" s="27">
        <v>11.055436730092207</v>
      </c>
      <c r="AA49" s="38">
        <v>2.1017208358888051</v>
      </c>
      <c r="AB49" s="27"/>
      <c r="AC49" s="45">
        <f t="shared" si="3"/>
        <v>7.2389199042265258</v>
      </c>
      <c r="AD49" s="27">
        <v>0</v>
      </c>
      <c r="AE49" s="29">
        <v>0</v>
      </c>
    </row>
    <row r="50" spans="1:31" x14ac:dyDescent="0.3">
      <c r="A50" s="18">
        <v>40</v>
      </c>
      <c r="B50" s="19">
        <v>4</v>
      </c>
      <c r="C50" s="27">
        <v>7.14</v>
      </c>
      <c r="D50" s="27">
        <v>7.662602084020218</v>
      </c>
      <c r="E50" s="27">
        <v>5.8557151780137415</v>
      </c>
      <c r="F50" s="27">
        <v>7.12</v>
      </c>
      <c r="G50" s="27">
        <v>8.2926588454632348</v>
      </c>
      <c r="H50" s="27">
        <v>3.9818863210493443</v>
      </c>
      <c r="I50" s="27">
        <v>7.13</v>
      </c>
      <c r="J50" s="27">
        <v>8.3297210079010586</v>
      </c>
      <c r="K50" s="27">
        <v>3.9298355194669998</v>
      </c>
      <c r="L50" s="27">
        <v>7.14</v>
      </c>
      <c r="M50" s="27">
        <v>8.2555966830254111</v>
      </c>
      <c r="N50" s="27">
        <v>3.6175307099729337</v>
      </c>
      <c r="O50" s="27">
        <f t="shared" si="0"/>
        <v>7.1325000000000003</v>
      </c>
      <c r="P50" s="27">
        <f t="shared" si="1"/>
        <v>7.662602084020218</v>
      </c>
      <c r="Q50" s="27">
        <f t="shared" si="2"/>
        <v>4.3462419321257544</v>
      </c>
      <c r="R50" s="27">
        <v>7.68</v>
      </c>
      <c r="S50" s="2"/>
      <c r="T50" s="27">
        <v>0</v>
      </c>
      <c r="U50" s="38">
        <v>3.9</v>
      </c>
      <c r="V50" s="100"/>
      <c r="W50" s="27"/>
      <c r="X50" s="18">
        <v>52</v>
      </c>
      <c r="Y50" s="27">
        <v>0</v>
      </c>
      <c r="Z50" s="27">
        <v>12.081105206285507</v>
      </c>
      <c r="AA50" s="38">
        <v>2.27946600446273</v>
      </c>
      <c r="AB50" s="27"/>
      <c r="AC50" s="45">
        <f t="shared" si="3"/>
        <v>7.6878580678742461</v>
      </c>
      <c r="AD50" s="27">
        <v>0</v>
      </c>
      <c r="AE50" s="29">
        <v>0</v>
      </c>
    </row>
    <row r="51" spans="1:31" x14ac:dyDescent="0.3">
      <c r="A51" s="18">
        <v>41.135416666671517</v>
      </c>
      <c r="B51" s="19">
        <v>4</v>
      </c>
      <c r="C51" s="27">
        <v>7.15</v>
      </c>
      <c r="D51" s="27">
        <v>7.6996642464580418</v>
      </c>
      <c r="E51" s="27">
        <v>5.3872579637726421</v>
      </c>
      <c r="F51" s="27">
        <v>7.16</v>
      </c>
      <c r="G51" s="27">
        <v>8.1814723581497617</v>
      </c>
      <c r="H51" s="27">
        <v>4.1640641265875491</v>
      </c>
      <c r="I51" s="27">
        <v>7.12</v>
      </c>
      <c r="J51" s="27">
        <v>8.2833933048537798</v>
      </c>
      <c r="K51" s="27">
        <v>3.6435561107641061</v>
      </c>
      <c r="L51" s="27">
        <v>7.12</v>
      </c>
      <c r="M51" s="27">
        <v>7.9961615459606392</v>
      </c>
      <c r="N51" s="27">
        <v>3.4613783052259004</v>
      </c>
      <c r="O51" s="27">
        <f t="shared" si="0"/>
        <v>7.1375000000000002</v>
      </c>
      <c r="P51" s="27">
        <f t="shared" si="1"/>
        <v>7.6996642464580418</v>
      </c>
      <c r="Q51" s="27">
        <f t="shared" si="2"/>
        <v>4.1640641265875491</v>
      </c>
      <c r="R51" s="27">
        <v>7.3</v>
      </c>
      <c r="S51" s="2"/>
      <c r="T51" s="27">
        <v>0</v>
      </c>
      <c r="U51" s="38">
        <v>4</v>
      </c>
      <c r="V51" s="100"/>
      <c r="W51" s="27"/>
      <c r="X51" s="18">
        <v>54.135416666671517</v>
      </c>
      <c r="Y51" s="27">
        <v>0</v>
      </c>
      <c r="Z51" s="27">
        <v>12.106534551015438</v>
      </c>
      <c r="AA51" s="38">
        <v>2.0569579110052287</v>
      </c>
      <c r="AB51" s="27"/>
      <c r="AC51" s="45">
        <f t="shared" si="3"/>
        <v>7.8700358734124514</v>
      </c>
      <c r="AD51" s="27">
        <v>0</v>
      </c>
      <c r="AE51" s="29">
        <v>0</v>
      </c>
    </row>
    <row r="52" spans="1:31" x14ac:dyDescent="0.3">
      <c r="A52" s="18">
        <v>43.0625</v>
      </c>
      <c r="B52" s="19">
        <v>4</v>
      </c>
      <c r="C52" s="27">
        <v>7.02</v>
      </c>
      <c r="D52" s="27">
        <v>8.1258791144930242</v>
      </c>
      <c r="E52" s="27">
        <v>5.6995627732667078</v>
      </c>
      <c r="F52" s="27">
        <v>7.03</v>
      </c>
      <c r="G52" s="27">
        <v>8.5150318200901829</v>
      </c>
      <c r="H52" s="27">
        <v>3.5134291068082448</v>
      </c>
      <c r="I52" s="27">
        <v>7.02</v>
      </c>
      <c r="J52" s="27">
        <v>8.7837324977644098</v>
      </c>
      <c r="K52" s="27">
        <v>3.2011242973141787</v>
      </c>
      <c r="L52" s="27">
        <v>7.02</v>
      </c>
      <c r="M52" s="27">
        <v>8.8022635789833217</v>
      </c>
      <c r="N52" s="27">
        <v>3.409327503643556</v>
      </c>
      <c r="O52" s="27">
        <f t="shared" si="0"/>
        <v>7.0225</v>
      </c>
      <c r="P52" s="27">
        <f t="shared" si="1"/>
        <v>8.1258791144930242</v>
      </c>
      <c r="Q52" s="27">
        <f t="shared" si="2"/>
        <v>3.9558609202581718</v>
      </c>
      <c r="R52" s="27">
        <v>7.6</v>
      </c>
      <c r="S52" s="2"/>
      <c r="T52" s="27">
        <v>0</v>
      </c>
      <c r="U52" s="38">
        <v>3.5</v>
      </c>
      <c r="V52" s="100"/>
      <c r="W52" s="27"/>
      <c r="X52" s="18">
        <v>56.0625</v>
      </c>
      <c r="Y52" s="27">
        <v>0</v>
      </c>
      <c r="Z52" s="27">
        <v>15.282423927314458</v>
      </c>
      <c r="AA52" s="38">
        <v>2.3936711310355228</v>
      </c>
      <c r="AB52" s="27"/>
      <c r="AC52" s="45">
        <f t="shared" si="3"/>
        <v>8.0782390797418291</v>
      </c>
      <c r="AD52" s="27">
        <v>0</v>
      </c>
      <c r="AE52" s="29">
        <v>0</v>
      </c>
    </row>
    <row r="53" spans="1:31" x14ac:dyDescent="0.3">
      <c r="A53" s="18">
        <v>44.083333333335759</v>
      </c>
      <c r="B53" s="19">
        <v>4</v>
      </c>
      <c r="C53" s="27">
        <v>7.08</v>
      </c>
      <c r="D53" s="27">
        <v>8.4316419546050785</v>
      </c>
      <c r="E53" s="27">
        <v>4.5804705392463037</v>
      </c>
      <c r="F53" s="27">
        <v>7.02</v>
      </c>
      <c r="G53" s="27">
        <v>8.5057662794807261</v>
      </c>
      <c r="H53" s="27">
        <v>3.5394545075994177</v>
      </c>
      <c r="I53" s="27">
        <v>7.06</v>
      </c>
      <c r="J53" s="27">
        <v>8.6354838480131111</v>
      </c>
      <c r="K53" s="27">
        <v>3.3312513012700395</v>
      </c>
      <c r="L53" s="27">
        <v>7.04</v>
      </c>
      <c r="M53" s="27">
        <v>8.9875743911724459</v>
      </c>
      <c r="N53" s="27">
        <v>3.2792004996876951</v>
      </c>
      <c r="O53" s="27">
        <f t="shared" si="0"/>
        <v>7.05</v>
      </c>
      <c r="P53" s="27">
        <f t="shared" si="1"/>
        <v>8.4316419546050785</v>
      </c>
      <c r="Q53" s="27">
        <f t="shared" si="2"/>
        <v>3.6825942119508643</v>
      </c>
      <c r="R53" s="27">
        <v>7.2</v>
      </c>
      <c r="S53" s="2"/>
      <c r="T53" s="27">
        <v>0</v>
      </c>
      <c r="U53" s="38">
        <v>3.2</v>
      </c>
      <c r="V53" s="100"/>
      <c r="W53" s="27"/>
      <c r="X53" s="18">
        <v>60.083333333335759</v>
      </c>
      <c r="Y53" s="27">
        <v>0</v>
      </c>
      <c r="Z53" s="27">
        <v>10.963478127186068</v>
      </c>
      <c r="AA53" s="38">
        <v>1.7633295543750551</v>
      </c>
      <c r="AB53" s="27"/>
      <c r="AC53" s="45">
        <f t="shared" si="3"/>
        <v>8.3515057880491366</v>
      </c>
      <c r="AD53" s="27">
        <v>0</v>
      </c>
      <c r="AE53" s="29">
        <v>0</v>
      </c>
    </row>
    <row r="54" spans="1:31" x14ac:dyDescent="0.3">
      <c r="A54" s="18">
        <v>46.378472222226264</v>
      </c>
      <c r="B54" s="19">
        <v>4</v>
      </c>
      <c r="C54" s="27">
        <v>7.04</v>
      </c>
      <c r="D54" s="27">
        <v>8.403845332776708</v>
      </c>
      <c r="E54" s="27">
        <v>4.3722673329169268</v>
      </c>
      <c r="F54" s="27">
        <v>7.02</v>
      </c>
      <c r="G54" s="27">
        <v>8.654014929232023</v>
      </c>
      <c r="H54" s="27">
        <v>3.6175307099729337</v>
      </c>
      <c r="I54" s="27">
        <v>7.05</v>
      </c>
      <c r="J54" s="27">
        <v>8.6632804698414798</v>
      </c>
      <c r="K54" s="27">
        <v>3.383302102852384</v>
      </c>
      <c r="L54" s="27">
        <v>7.03</v>
      </c>
      <c r="M54" s="27">
        <v>8.7374047947171274</v>
      </c>
      <c r="N54" s="27">
        <v>3.409327503643556</v>
      </c>
      <c r="O54" s="27">
        <f t="shared" si="0"/>
        <v>7.0350000000000001</v>
      </c>
      <c r="P54" s="27">
        <f t="shared" si="1"/>
        <v>8.403845332776708</v>
      </c>
      <c r="Q54" s="27">
        <f t="shared" si="2"/>
        <v>3.6956069123464506</v>
      </c>
      <c r="R54" s="27">
        <v>7.3</v>
      </c>
      <c r="S54" s="2"/>
      <c r="T54" s="27">
        <v>0</v>
      </c>
      <c r="U54" s="38">
        <v>3.6</v>
      </c>
      <c r="V54" s="100"/>
      <c r="W54" s="27"/>
      <c r="X54" s="18">
        <v>61.378472222226264</v>
      </c>
      <c r="Y54" s="27">
        <v>0</v>
      </c>
      <c r="Z54" s="27">
        <v>10.408614371102676</v>
      </c>
      <c r="AA54" s="38">
        <v>1.2620015166730085</v>
      </c>
      <c r="AB54" s="27"/>
      <c r="AC54" s="45">
        <f t="shared" si="3"/>
        <v>8.3384930876535499</v>
      </c>
      <c r="AD54" s="27">
        <v>0</v>
      </c>
      <c r="AE54" s="29">
        <v>0</v>
      </c>
    </row>
    <row r="55" spans="1:31" x14ac:dyDescent="0.3">
      <c r="A55" s="18">
        <v>47.083333333335759</v>
      </c>
      <c r="B55" s="19">
        <v>4</v>
      </c>
      <c r="C55" s="27">
        <v>7.08</v>
      </c>
      <c r="D55" s="27">
        <v>8.0980824926646573</v>
      </c>
      <c r="E55" s="27">
        <v>5.1790547574432653</v>
      </c>
      <c r="F55" s="27">
        <v>7.06</v>
      </c>
      <c r="G55" s="27">
        <v>8.4223764139956216</v>
      </c>
      <c r="H55" s="27">
        <v>3.5134291068082448</v>
      </c>
      <c r="I55" s="27">
        <v>7.04</v>
      </c>
      <c r="J55" s="27">
        <v>8.5706250637469186</v>
      </c>
      <c r="K55" s="27">
        <v>3.2531750988965231</v>
      </c>
      <c r="L55" s="27">
        <v>7.07</v>
      </c>
      <c r="M55" s="27">
        <v>8.9227156069062517</v>
      </c>
      <c r="N55" s="27">
        <v>3.4613783052259004</v>
      </c>
      <c r="O55" s="27">
        <f t="shared" si="0"/>
        <v>7.0625</v>
      </c>
      <c r="P55" s="27">
        <f t="shared" si="1"/>
        <v>8.0980824926646573</v>
      </c>
      <c r="Q55" s="27">
        <f t="shared" si="2"/>
        <v>3.8517593170934834</v>
      </c>
      <c r="R55" s="27">
        <v>7.8</v>
      </c>
      <c r="S55" s="2"/>
      <c r="T55" s="27">
        <v>0</v>
      </c>
      <c r="U55" s="38">
        <v>3.9</v>
      </c>
      <c r="V55" s="100"/>
      <c r="W55" s="27"/>
      <c r="X55" s="18">
        <v>63.083333333335759</v>
      </c>
      <c r="Y55" s="27">
        <v>0</v>
      </c>
      <c r="Z55" s="27">
        <v>14.674089950040559</v>
      </c>
      <c r="AA55" s="38">
        <v>3.0187191173512304</v>
      </c>
      <c r="AB55" s="27"/>
      <c r="AC55" s="45">
        <f t="shared" si="3"/>
        <v>8.1823406829065171</v>
      </c>
      <c r="AD55" s="27">
        <v>0</v>
      </c>
      <c r="AE55" s="29">
        <v>0</v>
      </c>
    </row>
    <row r="56" spans="1:31" x14ac:dyDescent="0.3">
      <c r="A56" s="18">
        <v>48.020833333335759</v>
      </c>
      <c r="B56" s="19">
        <v>4</v>
      </c>
      <c r="C56" s="27">
        <v>7.04</v>
      </c>
      <c r="D56" s="27">
        <v>8.6076872261847441</v>
      </c>
      <c r="E56" s="27">
        <v>3.9298355194669998</v>
      </c>
      <c r="F56" s="27">
        <v>7.04</v>
      </c>
      <c r="G56" s="27">
        <v>8.6818115510603935</v>
      </c>
      <c r="H56" s="27">
        <v>3.2792004996876951</v>
      </c>
      <c r="I56" s="27">
        <v>7.03</v>
      </c>
      <c r="J56" s="27">
        <v>8.6910770916698485</v>
      </c>
      <c r="K56" s="27">
        <v>2.7586924838642513</v>
      </c>
      <c r="L56" s="27">
        <v>7.02</v>
      </c>
      <c r="M56" s="27">
        <v>8.9412466881251635</v>
      </c>
      <c r="N56" s="27">
        <v>2.992921090984801</v>
      </c>
      <c r="O56" s="27">
        <f t="shared" si="0"/>
        <v>7.0324999999999998</v>
      </c>
      <c r="P56" s="27">
        <f t="shared" si="1"/>
        <v>8.6076872261847441</v>
      </c>
      <c r="Q56" s="27">
        <f t="shared" si="2"/>
        <v>3.2401623985009369</v>
      </c>
      <c r="R56" s="27">
        <v>7.6</v>
      </c>
      <c r="S56" s="2"/>
      <c r="T56" s="27">
        <v>0</v>
      </c>
      <c r="U56" s="38">
        <v>2.78</v>
      </c>
      <c r="V56" s="100"/>
      <c r="W56" s="27"/>
      <c r="X56" s="18">
        <v>65.020833333335759</v>
      </c>
      <c r="Y56" s="27">
        <v>0</v>
      </c>
      <c r="Z56" s="27">
        <v>14.029579223171973</v>
      </c>
      <c r="AA56" s="38">
        <v>3.406232246884259</v>
      </c>
      <c r="AB56" s="27"/>
      <c r="AC56" s="45">
        <f t="shared" si="3"/>
        <v>8.7939376014990636</v>
      </c>
      <c r="AD56" s="27">
        <f>((AC56-P56)/AC56)*100</f>
        <v>2.1179406058393018</v>
      </c>
      <c r="AE56" s="29">
        <f>(AC56-P56)*0.0104</f>
        <v>1.937003903268922E-3</v>
      </c>
    </row>
    <row r="57" spans="1:31" x14ac:dyDescent="0.3">
      <c r="A57" s="18">
        <v>49.083333333335759</v>
      </c>
      <c r="B57" s="19">
        <v>4</v>
      </c>
      <c r="C57" s="27">
        <v>7.01</v>
      </c>
      <c r="D57" s="27">
        <v>8.1536757363213912</v>
      </c>
      <c r="E57" s="27">
        <v>4.1640641265875491</v>
      </c>
      <c r="F57" s="27">
        <v>7</v>
      </c>
      <c r="G57" s="27">
        <v>8.654014929232023</v>
      </c>
      <c r="H57" s="27">
        <v>3.3312513012700395</v>
      </c>
      <c r="I57" s="27">
        <v>6.99</v>
      </c>
      <c r="J57" s="27">
        <v>8.9412466881251635</v>
      </c>
      <c r="K57" s="27">
        <v>3.3052259004788671</v>
      </c>
      <c r="L57" s="27">
        <v>7</v>
      </c>
      <c r="M57" s="27">
        <v>8.9041845256873398</v>
      </c>
      <c r="N57" s="27">
        <v>3.3312513012700395</v>
      </c>
      <c r="O57" s="27">
        <f t="shared" si="0"/>
        <v>7</v>
      </c>
      <c r="P57" s="27">
        <f t="shared" si="1"/>
        <v>8.1536757363213912</v>
      </c>
      <c r="Q57" s="27">
        <f t="shared" si="2"/>
        <v>3.5329481574016239</v>
      </c>
      <c r="R57" s="27">
        <v>7.45</v>
      </c>
      <c r="S57" s="2"/>
      <c r="T57" s="27">
        <v>0</v>
      </c>
      <c r="U57" s="38">
        <v>3.2</v>
      </c>
      <c r="V57" s="100"/>
      <c r="W57" s="27"/>
      <c r="X57" s="18">
        <v>67.083333333335759</v>
      </c>
      <c r="Y57" s="27">
        <v>0</v>
      </c>
      <c r="Z57" s="27">
        <v>11.006603372907623</v>
      </c>
      <c r="AA57" s="38">
        <v>3.8326538558666132</v>
      </c>
      <c r="AB57" s="27"/>
      <c r="AC57" s="45">
        <f t="shared" si="3"/>
        <v>8.501151842598377</v>
      </c>
      <c r="AD57" s="27">
        <v>0</v>
      </c>
      <c r="AE57" s="29">
        <v>0</v>
      </c>
    </row>
    <row r="58" spans="1:31" x14ac:dyDescent="0.3">
      <c r="A58" s="18">
        <v>51.020833333335759</v>
      </c>
      <c r="B58" s="19">
        <v>4</v>
      </c>
      <c r="C58" s="27">
        <v>7.04</v>
      </c>
      <c r="D58" s="27">
        <v>8.0517547896173767</v>
      </c>
      <c r="E58" s="27">
        <v>4.3462419321257544</v>
      </c>
      <c r="F58" s="27">
        <v>7.03</v>
      </c>
      <c r="G58" s="27">
        <v>8.7003426322793036</v>
      </c>
      <c r="H58" s="27">
        <v>4.1380387257963775</v>
      </c>
      <c r="I58" s="27">
        <v>7.02</v>
      </c>
      <c r="J58" s="27">
        <v>8.8022635789833217</v>
      </c>
      <c r="K58" s="27">
        <v>3.9298355194669998</v>
      </c>
      <c r="L58" s="27">
        <v>7.01</v>
      </c>
      <c r="M58" s="27">
        <v>8.4409074952145318</v>
      </c>
      <c r="N58" s="27">
        <v>3.9818863210493443</v>
      </c>
      <c r="O58" s="27">
        <f t="shared" si="0"/>
        <v>7.0250000000000004</v>
      </c>
      <c r="P58" s="27">
        <f t="shared" si="1"/>
        <v>8.0517547896173767</v>
      </c>
      <c r="Q58" s="27">
        <f t="shared" si="2"/>
        <v>4.0990006246096184</v>
      </c>
      <c r="R58" s="27">
        <v>7.54</v>
      </c>
      <c r="S58" s="2"/>
      <c r="T58" s="27">
        <v>0</v>
      </c>
      <c r="U58" s="38">
        <v>4.2</v>
      </c>
      <c r="V58" s="101" t="s">
        <v>47</v>
      </c>
      <c r="W58" s="27"/>
      <c r="X58" s="18">
        <v>69.020833333335759</v>
      </c>
      <c r="Y58" s="27">
        <v>0</v>
      </c>
      <c r="Z58" s="27">
        <v>12.776200570314069</v>
      </c>
      <c r="AA58" s="38">
        <v>4.0131779260772253</v>
      </c>
      <c r="AB58" s="27"/>
      <c r="AC58" s="45">
        <f t="shared" si="3"/>
        <v>7.935099375390382</v>
      </c>
      <c r="AD58" s="27">
        <v>0</v>
      </c>
      <c r="AE58" s="29">
        <v>0</v>
      </c>
    </row>
    <row r="59" spans="1:31" x14ac:dyDescent="0.3">
      <c r="A59" s="91">
        <v>52.020833333335759</v>
      </c>
      <c r="B59" s="92">
        <v>4</v>
      </c>
      <c r="C59" s="94">
        <v>7.48</v>
      </c>
      <c r="D59" s="94">
        <v>2.316385152364032</v>
      </c>
      <c r="E59" s="94">
        <v>4.7886737455756814</v>
      </c>
      <c r="F59" s="94">
        <v>7.46</v>
      </c>
      <c r="G59" s="94">
        <v>2.056950015299261</v>
      </c>
      <c r="H59" s="94">
        <v>3.825733916302311</v>
      </c>
      <c r="I59" s="94">
        <v>7.47</v>
      </c>
      <c r="J59" s="94">
        <v>2.0476844746898042</v>
      </c>
      <c r="K59" s="94">
        <v>3.9818863210493443</v>
      </c>
      <c r="L59" s="94">
        <v>7.44</v>
      </c>
      <c r="M59" s="94">
        <v>1.9828256904236115</v>
      </c>
      <c r="N59" s="94">
        <v>4.0859879242140327</v>
      </c>
      <c r="O59" s="94">
        <f t="shared" si="0"/>
        <v>7.4625000000000004</v>
      </c>
      <c r="P59" s="94">
        <f t="shared" si="1"/>
        <v>2.316385152364032</v>
      </c>
      <c r="Q59" s="94">
        <f t="shared" si="2"/>
        <v>4.1705704767853424</v>
      </c>
      <c r="R59" s="94">
        <v>7.28</v>
      </c>
      <c r="S59" s="56"/>
      <c r="T59" s="94">
        <v>0</v>
      </c>
      <c r="U59" s="95">
        <v>4.2</v>
      </c>
      <c r="V59" s="100"/>
      <c r="W59" s="27"/>
      <c r="X59" s="18">
        <v>70.020833333335759</v>
      </c>
      <c r="Y59" s="27">
        <v>0</v>
      </c>
      <c r="Z59" s="27">
        <v>12.58572274062292</v>
      </c>
      <c r="AA59" s="38">
        <v>3.491133155111104</v>
      </c>
      <c r="AB59" s="27"/>
      <c r="AC59" s="45">
        <f t="shared" si="3"/>
        <v>7.863529523214658</v>
      </c>
      <c r="AD59" s="27">
        <f t="shared" ref="AD59:AD65" si="4">((AC59-P59)/AC59)*100</f>
        <v>70.54267876116424</v>
      </c>
      <c r="AE59" s="29">
        <f t="shared" ref="AE59:AE65" si="5">(AC59-P59)*0.0104</f>
        <v>5.7690301456846511E-2</v>
      </c>
    </row>
    <row r="60" spans="1:31" x14ac:dyDescent="0.3">
      <c r="A60" s="18">
        <v>53.979166666671517</v>
      </c>
      <c r="B60" s="19">
        <v>4</v>
      </c>
      <c r="C60" s="27">
        <v>7.28</v>
      </c>
      <c r="D60" s="27">
        <v>4.1509621930363458</v>
      </c>
      <c r="E60" s="27">
        <v>4.3462419321257544</v>
      </c>
      <c r="F60" s="27">
        <v>7.26</v>
      </c>
      <c r="G60" s="27">
        <v>4.1231655712079771</v>
      </c>
      <c r="H60" s="27">
        <v>4.0859879242140327</v>
      </c>
      <c r="I60" s="27">
        <v>7.27</v>
      </c>
      <c r="J60" s="27">
        <v>4.0583067869417837</v>
      </c>
      <c r="K60" s="27">
        <v>4.0079117218405163</v>
      </c>
      <c r="L60" s="27">
        <v>7.25</v>
      </c>
      <c r="M60" s="27">
        <v>4.1324311118174331</v>
      </c>
      <c r="N60" s="27">
        <v>4.1380387257963775</v>
      </c>
      <c r="O60" s="27">
        <f t="shared" si="0"/>
        <v>7.2649999999999997</v>
      </c>
      <c r="P60" s="27">
        <f t="shared" si="1"/>
        <v>4.1509621930363458</v>
      </c>
      <c r="Q60" s="27">
        <f t="shared" si="2"/>
        <v>4.14454507599417</v>
      </c>
      <c r="R60" s="27">
        <v>7.65</v>
      </c>
      <c r="S60" s="2"/>
      <c r="T60" s="27">
        <v>0</v>
      </c>
      <c r="U60" s="38">
        <v>3.8</v>
      </c>
      <c r="V60" s="100"/>
      <c r="W60" s="27"/>
      <c r="X60" s="18">
        <v>71.979166666671517</v>
      </c>
      <c r="Y60" s="27">
        <v>0</v>
      </c>
      <c r="Z60" s="27">
        <v>13.222556637917917</v>
      </c>
      <c r="AA60" s="38">
        <v>3.0984885904220403</v>
      </c>
      <c r="AB60" s="27"/>
      <c r="AC60" s="45">
        <f t="shared" si="3"/>
        <v>7.8895549240058305</v>
      </c>
      <c r="AD60" s="27">
        <f t="shared" si="4"/>
        <v>47.386611373905708</v>
      </c>
      <c r="AE60" s="29">
        <f t="shared" si="5"/>
        <v>3.888136440208264E-2</v>
      </c>
    </row>
    <row r="61" spans="1:31" x14ac:dyDescent="0.3">
      <c r="A61" s="18">
        <v>54.979166666671517</v>
      </c>
      <c r="B61" s="19">
        <v>4</v>
      </c>
      <c r="C61" s="27">
        <v>7.22</v>
      </c>
      <c r="D61" s="27">
        <v>5.4296067971412905</v>
      </c>
      <c r="E61" s="27">
        <v>4.3982927337080993</v>
      </c>
      <c r="F61" s="27">
        <v>7.21</v>
      </c>
      <c r="G61" s="27">
        <v>5.3832790940940107</v>
      </c>
      <c r="H61" s="27">
        <v>3.9038101186758274</v>
      </c>
      <c r="I61" s="27">
        <v>7.23</v>
      </c>
      <c r="J61" s="27">
        <v>5.5222622032358526</v>
      </c>
      <c r="K61" s="27">
        <v>3.7476577139287937</v>
      </c>
      <c r="L61" s="27">
        <v>7.23</v>
      </c>
      <c r="M61" s="27">
        <v>5.5871209875020451</v>
      </c>
      <c r="N61" s="27">
        <v>4.0339371226316887</v>
      </c>
      <c r="O61" s="27">
        <f t="shared" si="0"/>
        <v>7.2225000000000001</v>
      </c>
      <c r="P61" s="27">
        <f t="shared" si="1"/>
        <v>5.4296067971412905</v>
      </c>
      <c r="Q61" s="27">
        <f t="shared" si="2"/>
        <v>4.020924422236102</v>
      </c>
      <c r="R61" s="27">
        <v>7.55</v>
      </c>
      <c r="S61" s="2"/>
      <c r="T61" s="27">
        <v>0</v>
      </c>
      <c r="U61" s="38">
        <v>4.4000000000000004</v>
      </c>
      <c r="V61" s="100"/>
      <c r="W61" s="27"/>
      <c r="X61" s="18">
        <v>72.979166666671517</v>
      </c>
      <c r="Y61" s="27">
        <v>0</v>
      </c>
      <c r="Z61" s="27">
        <v>13.370241115576494</v>
      </c>
      <c r="AA61" s="38">
        <v>3.3893642470924927</v>
      </c>
      <c r="AB61" s="27"/>
      <c r="AC61" s="45">
        <f t="shared" si="3"/>
        <v>8.0131755777638993</v>
      </c>
      <c r="AD61" s="27">
        <f t="shared" si="4"/>
        <v>32.241509693009391</v>
      </c>
      <c r="AE61" s="29">
        <f t="shared" si="5"/>
        <v>2.6869115318475131E-2</v>
      </c>
    </row>
    <row r="62" spans="1:31" x14ac:dyDescent="0.3">
      <c r="A62" s="18">
        <v>56.104166666671517</v>
      </c>
      <c r="B62" s="19">
        <v>4</v>
      </c>
      <c r="C62" s="27">
        <v>7.13</v>
      </c>
      <c r="D62" s="27">
        <v>6.4302851829625522</v>
      </c>
      <c r="E62" s="27">
        <v>4.1640641265875491</v>
      </c>
      <c r="F62" s="27">
        <v>7.15</v>
      </c>
      <c r="G62" s="27">
        <v>6.4673473454003769</v>
      </c>
      <c r="H62" s="27">
        <v>3.6175307099729337</v>
      </c>
      <c r="I62" s="27">
        <v>7.12</v>
      </c>
      <c r="J62" s="27">
        <v>6.4951439672287457</v>
      </c>
      <c r="K62" s="27">
        <v>3.383302102852384</v>
      </c>
      <c r="L62" s="27">
        <v>7.11</v>
      </c>
      <c r="M62" s="27">
        <v>6.5322061296665694</v>
      </c>
      <c r="N62" s="27">
        <v>3.5915053091817613</v>
      </c>
      <c r="O62" s="27">
        <f t="shared" si="0"/>
        <v>7.1275000000000004</v>
      </c>
      <c r="P62" s="27">
        <f t="shared" si="1"/>
        <v>6.4302851829625522</v>
      </c>
      <c r="Q62" s="27">
        <f t="shared" si="2"/>
        <v>3.6891005621486568</v>
      </c>
      <c r="R62" s="27">
        <v>7.19</v>
      </c>
      <c r="S62" s="2">
        <v>-403</v>
      </c>
      <c r="T62" s="27">
        <v>5.837290583957361</v>
      </c>
      <c r="U62" s="38">
        <v>3.409327503643556</v>
      </c>
      <c r="V62" s="100"/>
      <c r="W62" s="27"/>
      <c r="X62" s="18">
        <v>79.145833333335759</v>
      </c>
      <c r="Y62" s="27">
        <v>0</v>
      </c>
      <c r="Z62" s="27">
        <v>13.950672453473123</v>
      </c>
      <c r="AA62" s="38">
        <v>2.4406236432925041</v>
      </c>
      <c r="AB62" s="27"/>
      <c r="AC62" s="45">
        <f t="shared" si="3"/>
        <v>8.3449994378513441</v>
      </c>
      <c r="AD62" s="27">
        <f t="shared" si="4"/>
        <v>22.944450375922244</v>
      </c>
      <c r="AE62" s="29">
        <f t="shared" si="5"/>
        <v>1.9913028250843436E-2</v>
      </c>
    </row>
    <row r="63" spans="1:31" x14ac:dyDescent="0.3">
      <c r="A63" s="18">
        <v>57.104166666671517</v>
      </c>
      <c r="B63" s="19">
        <v>4</v>
      </c>
      <c r="C63" s="27"/>
      <c r="D63" s="27">
        <v>7.5606811373162008</v>
      </c>
      <c r="E63" s="27">
        <v>3.2271496981053507</v>
      </c>
      <c r="F63" s="27"/>
      <c r="G63" s="27">
        <v>7.5977432997540246</v>
      </c>
      <c r="H63" s="27">
        <v>3.2011242973141787</v>
      </c>
      <c r="I63" s="27"/>
      <c r="J63" s="27">
        <v>7.6348054621918484</v>
      </c>
      <c r="K63" s="27">
        <v>3.1490734957318343</v>
      </c>
      <c r="L63" s="27"/>
      <c r="M63" s="27">
        <v>7.6440710028013061</v>
      </c>
      <c r="N63" s="27">
        <v>3.4353529044347284</v>
      </c>
      <c r="O63" s="27"/>
      <c r="P63" s="27">
        <f t="shared" si="1"/>
        <v>7.5606811373162008</v>
      </c>
      <c r="Q63" s="27">
        <f t="shared" si="2"/>
        <v>3.2531750988965227</v>
      </c>
      <c r="R63" s="27"/>
      <c r="S63" s="2">
        <v>-402</v>
      </c>
      <c r="T63" s="27">
        <v>5.7446351778627989</v>
      </c>
      <c r="U63" s="38">
        <v>3.2531750988965231</v>
      </c>
      <c r="V63" s="100"/>
      <c r="W63" s="27"/>
      <c r="X63" s="18">
        <v>80.145833333335759</v>
      </c>
      <c r="Y63" s="27">
        <v>0</v>
      </c>
      <c r="Z63" s="27">
        <v>15.095937653942427</v>
      </c>
      <c r="AA63" s="38">
        <v>2.3018317845853362</v>
      </c>
      <c r="AB63" s="27"/>
      <c r="AC63" s="45">
        <f t="shared" si="3"/>
        <v>8.7809249011034787</v>
      </c>
      <c r="AD63" s="27">
        <f t="shared" si="4"/>
        <v>13.896528868319244</v>
      </c>
      <c r="AE63" s="29">
        <f t="shared" si="5"/>
        <v>1.2690535143387688E-2</v>
      </c>
    </row>
    <row r="64" spans="1:31" x14ac:dyDescent="0.3">
      <c r="A64" s="18">
        <v>58.083333333335759</v>
      </c>
      <c r="B64" s="19">
        <v>4</v>
      </c>
      <c r="C64" s="27"/>
      <c r="D64" s="27">
        <v>7.3475737032987105</v>
      </c>
      <c r="E64" s="27">
        <v>3.383302102852384</v>
      </c>
      <c r="F64" s="27"/>
      <c r="G64" s="27">
        <v>7.6996642464580418</v>
      </c>
      <c r="H64" s="27">
        <v>3.3572767020612115</v>
      </c>
      <c r="I64" s="27"/>
      <c r="J64" s="27">
        <v>7.6811331652391299</v>
      </c>
      <c r="K64" s="27">
        <v>3.2531750988965231</v>
      </c>
      <c r="L64" s="27"/>
      <c r="M64" s="27">
        <v>7.7089297870674987</v>
      </c>
      <c r="N64" s="27">
        <v>3.5915053091817613</v>
      </c>
      <c r="O64" s="27"/>
      <c r="P64" s="27">
        <f t="shared" si="1"/>
        <v>7.3475737032987105</v>
      </c>
      <c r="Q64" s="27">
        <f t="shared" si="2"/>
        <v>3.3963148032479697</v>
      </c>
      <c r="R64" s="27"/>
      <c r="S64" s="2">
        <v>-404</v>
      </c>
      <c r="T64" s="27">
        <v>6.0226013961464835</v>
      </c>
      <c r="U64" s="38">
        <v>3.4613783052259004</v>
      </c>
      <c r="V64" s="100"/>
      <c r="W64" s="27"/>
      <c r="X64" s="18">
        <v>82.145833333335759</v>
      </c>
      <c r="Y64" s="27">
        <v>0</v>
      </c>
      <c r="Z64" s="27">
        <v>15.733152379329221</v>
      </c>
      <c r="AA64" s="38">
        <v>2.0160186255270176</v>
      </c>
      <c r="AB64" s="27"/>
      <c r="AC64" s="45">
        <f t="shared" ref="AC64:AC95" si="6">(12.0341-Q64)</f>
        <v>8.6377851967520307</v>
      </c>
      <c r="AD64" s="27">
        <f t="shared" si="4"/>
        <v>14.936832348394862</v>
      </c>
      <c r="AE64" s="29">
        <f t="shared" si="5"/>
        <v>1.341819953191453E-2</v>
      </c>
    </row>
    <row r="65" spans="1:31" x14ac:dyDescent="0.3">
      <c r="A65" s="18">
        <v>59.083333333335759</v>
      </c>
      <c r="B65" s="19">
        <v>4</v>
      </c>
      <c r="C65" s="27"/>
      <c r="D65" s="27">
        <v>7.5328845154878321</v>
      </c>
      <c r="E65" s="27">
        <v>3.6435561107641061</v>
      </c>
      <c r="F65" s="27"/>
      <c r="G65" s="27">
        <v>8.2833933048537798</v>
      </c>
      <c r="H65" s="27">
        <v>3.4613783052259004</v>
      </c>
      <c r="I65" s="27"/>
      <c r="J65" s="27">
        <v>8.2370656018064974</v>
      </c>
      <c r="K65" s="27">
        <v>3.2011242973141787</v>
      </c>
      <c r="L65" s="27"/>
      <c r="M65" s="27">
        <v>8.2648622236348661</v>
      </c>
      <c r="N65" s="27">
        <v>3.6435561107641061</v>
      </c>
      <c r="O65" s="27"/>
      <c r="P65" s="27">
        <f t="shared" si="1"/>
        <v>7.5328845154878321</v>
      </c>
      <c r="Q65" s="27">
        <f t="shared" si="2"/>
        <v>3.4874037060170728</v>
      </c>
      <c r="R65" s="27"/>
      <c r="S65" s="2">
        <v>-401</v>
      </c>
      <c r="T65" s="27">
        <v>5.0682507133725023</v>
      </c>
      <c r="U65" s="38">
        <v>3.7736831147199661</v>
      </c>
      <c r="V65" s="100"/>
      <c r="W65" s="27"/>
      <c r="X65" s="18">
        <v>84.145833333335759</v>
      </c>
      <c r="Y65" s="27">
        <v>0</v>
      </c>
      <c r="Z65" s="27">
        <v>15.841803478279521</v>
      </c>
      <c r="AA65" s="38">
        <v>2.0396558169589665</v>
      </c>
      <c r="AB65" s="27"/>
      <c r="AC65" s="45">
        <f t="shared" si="6"/>
        <v>8.5466962939829276</v>
      </c>
      <c r="AD65" s="27">
        <f t="shared" si="4"/>
        <v>11.862031171142029</v>
      </c>
      <c r="AE65" s="29">
        <f t="shared" si="5"/>
        <v>1.0543642496348992E-2</v>
      </c>
    </row>
    <row r="66" spans="1:31" x14ac:dyDescent="0.3">
      <c r="A66" s="18">
        <v>60.319444444445253</v>
      </c>
      <c r="B66" s="19">
        <v>4</v>
      </c>
      <c r="C66" s="27">
        <v>7.08</v>
      </c>
      <c r="D66" s="27">
        <v>7.7274608682864105</v>
      </c>
      <c r="E66" s="27">
        <v>3.9038101186758274</v>
      </c>
      <c r="F66" s="27">
        <v>7.07</v>
      </c>
      <c r="G66" s="27">
        <v>8.8763879038589693</v>
      </c>
      <c r="H66" s="27">
        <v>3.5915053091817613</v>
      </c>
      <c r="I66" s="27">
        <v>7.06</v>
      </c>
      <c r="J66" s="27">
        <v>8.8022635789833217</v>
      </c>
      <c r="K66" s="27">
        <v>3.2792004996876951</v>
      </c>
      <c r="L66" s="27">
        <v>7.09</v>
      </c>
      <c r="M66" s="27">
        <v>8.8207946602022336</v>
      </c>
      <c r="N66" s="27">
        <v>3.7476577139287937</v>
      </c>
      <c r="O66" s="27">
        <f t="shared" si="0"/>
        <v>7.0750000000000002</v>
      </c>
      <c r="P66" s="27">
        <f t="shared" si="1"/>
        <v>7.7274608682864105</v>
      </c>
      <c r="Q66" s="27">
        <f t="shared" si="2"/>
        <v>3.6305434103685195</v>
      </c>
      <c r="R66" s="27">
        <v>7.47</v>
      </c>
      <c r="S66" s="2">
        <v>-401</v>
      </c>
      <c r="T66" s="27">
        <v>4.1139000305985221</v>
      </c>
      <c r="U66" s="38">
        <v>3.9558609202581718</v>
      </c>
      <c r="V66" s="100"/>
      <c r="W66" s="27"/>
      <c r="X66" s="18">
        <v>86.319444444445253</v>
      </c>
      <c r="Y66" s="27">
        <v>0</v>
      </c>
      <c r="Z66" s="27">
        <v>14.95568826648889</v>
      </c>
      <c r="AA66" s="38">
        <v>2.4427086500629849</v>
      </c>
      <c r="AB66" s="27"/>
      <c r="AC66" s="45">
        <f t="shared" si="6"/>
        <v>8.4035565896314814</v>
      </c>
      <c r="AD66" s="27">
        <v>0</v>
      </c>
      <c r="AE66" s="29">
        <v>0</v>
      </c>
    </row>
    <row r="67" spans="1:31" x14ac:dyDescent="0.3">
      <c r="A67" s="18">
        <v>61.319444444445253</v>
      </c>
      <c r="B67" s="19">
        <v>4</v>
      </c>
      <c r="C67" s="27">
        <v>7.06</v>
      </c>
      <c r="D67" s="27">
        <v>8.9319811475157085</v>
      </c>
      <c r="E67" s="27">
        <v>3.9298355194669998</v>
      </c>
      <c r="F67" s="27">
        <v>7.04</v>
      </c>
      <c r="G67" s="27">
        <v>9.4601169622547054</v>
      </c>
      <c r="H67" s="27">
        <v>3.383302102852384</v>
      </c>
      <c r="I67" s="27">
        <v>7.03</v>
      </c>
      <c r="J67" s="27">
        <v>9.024636553610268</v>
      </c>
      <c r="K67" s="27">
        <v>2.7847178846554237</v>
      </c>
      <c r="L67" s="27">
        <v>7.07</v>
      </c>
      <c r="M67" s="27">
        <v>9.0987608784859191</v>
      </c>
      <c r="N67" s="27">
        <v>3.383302102852384</v>
      </c>
      <c r="O67" s="27">
        <f t="shared" si="0"/>
        <v>7.05</v>
      </c>
      <c r="P67" s="27">
        <f t="shared" si="1"/>
        <v>8.9319811475157085</v>
      </c>
      <c r="Q67" s="27">
        <f t="shared" si="2"/>
        <v>3.3702894024567982</v>
      </c>
      <c r="R67" s="27">
        <v>7.42</v>
      </c>
      <c r="S67" s="2">
        <v>-402</v>
      </c>
      <c r="T67" s="27">
        <v>7.051076403796114</v>
      </c>
      <c r="U67" s="38">
        <v>3.383302102852384</v>
      </c>
      <c r="V67" s="100"/>
      <c r="W67" s="27"/>
      <c r="X67" s="18">
        <v>88.319444444445253</v>
      </c>
      <c r="Y67" s="27">
        <v>0</v>
      </c>
      <c r="Z67" s="27">
        <v>13.829275913641993</v>
      </c>
      <c r="AA67" s="38">
        <v>2.6390502807578486</v>
      </c>
      <c r="AB67" s="27"/>
      <c r="AC67" s="45">
        <f t="shared" si="6"/>
        <v>8.6638105975432023</v>
      </c>
      <c r="AD67" s="27">
        <v>0</v>
      </c>
      <c r="AE67" s="29">
        <v>0</v>
      </c>
    </row>
    <row r="68" spans="1:31" x14ac:dyDescent="0.3">
      <c r="A68" s="18">
        <v>62.072916666671517</v>
      </c>
      <c r="B68" s="19">
        <v>4</v>
      </c>
      <c r="C68" s="27">
        <v>7.02</v>
      </c>
      <c r="D68" s="27">
        <v>7.6070088403634806</v>
      </c>
      <c r="E68" s="27">
        <v>4.8407245471580254</v>
      </c>
      <c r="F68" s="27">
        <v>7.01</v>
      </c>
      <c r="G68" s="27">
        <v>8.8300602008116886</v>
      </c>
      <c r="H68" s="27">
        <v>3.5915053091817613</v>
      </c>
      <c r="I68" s="27">
        <v>7.03</v>
      </c>
      <c r="J68" s="27">
        <v>8.9505122287346186</v>
      </c>
      <c r="K68" s="27">
        <v>3.409327503643556</v>
      </c>
      <c r="L68" s="27">
        <v>7</v>
      </c>
      <c r="M68" s="27">
        <v>9.1821507439710235</v>
      </c>
      <c r="N68" s="27">
        <v>3.2531750988965231</v>
      </c>
      <c r="O68" s="27">
        <f t="shared" si="0"/>
        <v>7.0149999999999997</v>
      </c>
      <c r="P68" s="27">
        <f t="shared" si="1"/>
        <v>7.6070088403634806</v>
      </c>
      <c r="Q68" s="27">
        <f t="shared" si="2"/>
        <v>3.7736831147199665</v>
      </c>
      <c r="R68" s="27">
        <v>7.25</v>
      </c>
      <c r="S68" s="2">
        <v>-402</v>
      </c>
      <c r="T68" s="27">
        <v>5.4481378783602024</v>
      </c>
      <c r="U68" s="38">
        <v>3.5915053091817613</v>
      </c>
      <c r="V68" s="100"/>
      <c r="W68" s="27"/>
      <c r="X68" s="18">
        <v>89.072916666671517</v>
      </c>
      <c r="Y68" s="27">
        <v>0</v>
      </c>
      <c r="Z68" s="27">
        <v>14.105714991776864</v>
      </c>
      <c r="AA68" s="38">
        <v>2.7718845771006224</v>
      </c>
      <c r="AB68" s="27"/>
      <c r="AC68" s="45">
        <f t="shared" si="6"/>
        <v>8.2604168852800335</v>
      </c>
      <c r="AD68" s="27">
        <v>0</v>
      </c>
      <c r="AE68" s="29">
        <v>0</v>
      </c>
    </row>
    <row r="69" spans="1:31" x14ac:dyDescent="0.3">
      <c r="A69" s="18">
        <v>64.072916666671517</v>
      </c>
      <c r="B69" s="19">
        <v>4</v>
      </c>
      <c r="C69" s="27">
        <v>7.01</v>
      </c>
      <c r="D69" s="27">
        <v>7.2549182972041484</v>
      </c>
      <c r="E69" s="27">
        <v>4.7366229439933374</v>
      </c>
      <c r="F69" s="27">
        <v>7.02</v>
      </c>
      <c r="G69" s="27">
        <v>8.0888169520551987</v>
      </c>
      <c r="H69" s="27">
        <v>4.0339371226316887</v>
      </c>
      <c r="I69" s="27">
        <v>7</v>
      </c>
      <c r="J69" s="27">
        <v>8.4316419546050785</v>
      </c>
      <c r="K69" s="27">
        <v>3.825733916302311</v>
      </c>
      <c r="L69" s="27">
        <v>7.03</v>
      </c>
      <c r="M69" s="27">
        <v>7.9961615459606392</v>
      </c>
      <c r="N69" s="27">
        <v>3.6695815115552772</v>
      </c>
      <c r="O69" s="27">
        <f t="shared" si="0"/>
        <v>7.0150000000000006</v>
      </c>
      <c r="P69" s="27">
        <f t="shared" si="1"/>
        <v>7.2549182972041484</v>
      </c>
      <c r="Q69" s="27">
        <f t="shared" si="2"/>
        <v>4.0664688736206536</v>
      </c>
      <c r="R69" s="27">
        <v>7.24</v>
      </c>
      <c r="S69" s="2">
        <v>-400</v>
      </c>
      <c r="T69" s="27">
        <v>4.4474594925389415</v>
      </c>
      <c r="U69" s="38">
        <v>4.0859879242140327</v>
      </c>
      <c r="V69" s="100"/>
      <c r="W69" s="27"/>
      <c r="X69" s="18">
        <v>91.072916666671517</v>
      </c>
      <c r="Y69" s="27">
        <v>0</v>
      </c>
      <c r="Z69" s="27">
        <v>14.40583664435683</v>
      </c>
      <c r="AA69" s="38">
        <v>3.1086799276628998</v>
      </c>
      <c r="AB69" s="27"/>
      <c r="AC69" s="45">
        <f t="shared" si="6"/>
        <v>7.9676311263793469</v>
      </c>
      <c r="AD69" s="27">
        <v>0</v>
      </c>
      <c r="AE69" s="29">
        <v>0</v>
      </c>
    </row>
    <row r="70" spans="1:31" x14ac:dyDescent="0.3">
      <c r="A70" s="18">
        <v>65.072916666671517</v>
      </c>
      <c r="B70" s="19">
        <v>4</v>
      </c>
      <c r="C70" s="27">
        <v>7.07</v>
      </c>
      <c r="D70" s="27">
        <v>6.3376297768679919</v>
      </c>
      <c r="E70" s="27">
        <v>4.5284197376639597</v>
      </c>
      <c r="F70" s="27">
        <v>7.06</v>
      </c>
      <c r="G70" s="27">
        <v>7.9590993835228145</v>
      </c>
      <c r="H70" s="27">
        <v>4.2681657297522371</v>
      </c>
      <c r="I70" s="27">
        <v>7.08</v>
      </c>
      <c r="J70" s="27">
        <v>7.9590993835228145</v>
      </c>
      <c r="K70" s="27">
        <v>4.0599625234228602</v>
      </c>
      <c r="L70" s="27">
        <v>7.04</v>
      </c>
      <c r="M70" s="27">
        <v>7.8664439774282524</v>
      </c>
      <c r="N70" s="27">
        <v>3.9818863210493443</v>
      </c>
      <c r="O70" s="27">
        <f t="shared" si="0"/>
        <v>7.0625</v>
      </c>
      <c r="P70" s="27">
        <f t="shared" si="1"/>
        <v>6.3376297768679919</v>
      </c>
      <c r="Q70" s="27">
        <f t="shared" si="2"/>
        <v>4.2096085779721006</v>
      </c>
      <c r="R70" s="27">
        <v>7.26</v>
      </c>
      <c r="S70" s="2">
        <v>-405</v>
      </c>
      <c r="T70" s="27">
        <v>4.743956792041538</v>
      </c>
      <c r="U70" s="38">
        <v>4.3202165313345828</v>
      </c>
      <c r="V70" s="100"/>
      <c r="W70" s="27"/>
      <c r="X70" s="18">
        <v>93.072916666671517</v>
      </c>
      <c r="Y70" s="27">
        <v>0</v>
      </c>
      <c r="Z70" s="27">
        <v>14.187316854864832</v>
      </c>
      <c r="AA70" s="38">
        <v>3.4203946605834115</v>
      </c>
      <c r="AB70" s="27"/>
      <c r="AC70" s="45">
        <f t="shared" si="6"/>
        <v>7.8244914220278998</v>
      </c>
      <c r="AD70" s="27">
        <v>0</v>
      </c>
      <c r="AE70" s="29">
        <v>0</v>
      </c>
    </row>
    <row r="71" spans="1:31" ht="15" thickBot="1" x14ac:dyDescent="0.35">
      <c r="A71" s="60">
        <v>66.072916666671517</v>
      </c>
      <c r="B71" s="61">
        <v>4</v>
      </c>
      <c r="C71" s="62">
        <v>6.99</v>
      </c>
      <c r="D71" s="62">
        <v>6.8101723479502541</v>
      </c>
      <c r="E71" s="62">
        <v>5.2831563606079532</v>
      </c>
      <c r="F71" s="62">
        <v>7</v>
      </c>
      <c r="G71" s="62">
        <v>7.2549182972041484</v>
      </c>
      <c r="H71" s="62">
        <v>4.9708515511138875</v>
      </c>
      <c r="I71" s="62">
        <v>7.01</v>
      </c>
      <c r="J71" s="62">
        <v>7.4958223530500083</v>
      </c>
      <c r="K71" s="62">
        <v>4.7626483447845098</v>
      </c>
      <c r="L71" s="62">
        <v>6.98</v>
      </c>
      <c r="M71" s="62">
        <v>7.5977432997540246</v>
      </c>
      <c r="N71" s="62">
        <v>4.8146991463668538</v>
      </c>
      <c r="O71" s="62">
        <f t="shared" si="0"/>
        <v>6.9950000000000001</v>
      </c>
      <c r="P71" s="62">
        <f t="shared" si="1"/>
        <v>6.8101723479502541</v>
      </c>
      <c r="Q71" s="62">
        <f t="shared" si="2"/>
        <v>4.9578388507183018</v>
      </c>
      <c r="R71" s="62">
        <v>7.19</v>
      </c>
      <c r="S71" s="63">
        <v>-398</v>
      </c>
      <c r="T71" s="62">
        <v>4.7254257108226252</v>
      </c>
      <c r="U71" s="65">
        <v>4.9708515511138875</v>
      </c>
      <c r="V71" s="101" t="s">
        <v>49</v>
      </c>
      <c r="W71" s="27"/>
      <c r="X71" s="18">
        <v>95.072916666671517</v>
      </c>
      <c r="Y71" s="27">
        <v>0</v>
      </c>
      <c r="Z71" s="27">
        <v>13.608026096822845</v>
      </c>
      <c r="AA71" s="38">
        <v>3.3161373927353948</v>
      </c>
      <c r="AB71" s="27"/>
      <c r="AC71" s="64">
        <f t="shared" si="6"/>
        <v>7.0762611492816987</v>
      </c>
      <c r="AD71" s="62">
        <v>0</v>
      </c>
      <c r="AE71" s="77">
        <v>0</v>
      </c>
    </row>
    <row r="72" spans="1:31" x14ac:dyDescent="0.3">
      <c r="A72" s="18">
        <v>67.277777777781012</v>
      </c>
      <c r="B72" s="19">
        <v>3</v>
      </c>
      <c r="C72" s="27"/>
      <c r="D72" s="27">
        <v>6.1337878834599566</v>
      </c>
      <c r="E72" s="27">
        <v>5.3352071621902972</v>
      </c>
      <c r="F72" s="27"/>
      <c r="G72" s="27">
        <v>6.2727709926017994</v>
      </c>
      <c r="H72" s="27">
        <v>5.2050801582344368</v>
      </c>
      <c r="I72" s="27"/>
      <c r="J72" s="27">
        <v>7.662602084020218</v>
      </c>
      <c r="K72" s="27">
        <v>5.0489277534874031</v>
      </c>
      <c r="L72" s="27"/>
      <c r="M72" s="27">
        <v>7.1252007286717625</v>
      </c>
      <c r="N72" s="27">
        <v>4.9708515511138875</v>
      </c>
      <c r="O72" s="27"/>
      <c r="P72" s="27">
        <f t="shared" si="1"/>
        <v>6.1337878834599566</v>
      </c>
      <c r="Q72" s="27">
        <f t="shared" si="2"/>
        <v>5.1400166562565062</v>
      </c>
      <c r="R72" s="27"/>
      <c r="S72" s="2"/>
      <c r="T72" s="27">
        <v>4.6327703047280639</v>
      </c>
      <c r="U72" s="38">
        <v>4.8146991463668538</v>
      </c>
      <c r="V72" s="100"/>
      <c r="W72" s="27"/>
      <c r="X72" s="18">
        <v>97.277777777781012</v>
      </c>
      <c r="Y72" s="27">
        <v>0</v>
      </c>
      <c r="Z72" s="27">
        <v>14.013906076514653</v>
      </c>
      <c r="AA72" s="38">
        <v>3.4607034728548292</v>
      </c>
      <c r="AB72" s="27"/>
      <c r="AC72" s="45">
        <f t="shared" si="6"/>
        <v>6.8940833437434943</v>
      </c>
      <c r="AD72" s="27">
        <v>0</v>
      </c>
      <c r="AE72" s="29">
        <v>0</v>
      </c>
    </row>
    <row r="73" spans="1:31" x14ac:dyDescent="0.3">
      <c r="A73" s="18">
        <v>68.097222222226264</v>
      </c>
      <c r="B73" s="19">
        <v>3</v>
      </c>
      <c r="C73" s="27">
        <v>7.37</v>
      </c>
      <c r="D73" s="27">
        <v>1.8160459594534013</v>
      </c>
      <c r="E73" s="27">
        <v>5.0229023526962315</v>
      </c>
      <c r="F73" s="27">
        <v>7.36</v>
      </c>
      <c r="G73" s="27">
        <v>1.6955939315304713</v>
      </c>
      <c r="H73" s="27">
        <v>4.6325213408286476</v>
      </c>
      <c r="I73" s="27">
        <v>7.49</v>
      </c>
      <c r="J73" s="27">
        <v>1.5936729848264539</v>
      </c>
      <c r="K73" s="27">
        <v>4.7626483447845098</v>
      </c>
      <c r="L73" s="27">
        <v>7.37</v>
      </c>
      <c r="M73" s="27">
        <v>1.6214696066548224</v>
      </c>
      <c r="N73" s="27">
        <v>4.7886737455756814</v>
      </c>
      <c r="O73" s="27">
        <f t="shared" si="0"/>
        <v>7.3975</v>
      </c>
      <c r="P73" s="27">
        <f t="shared" si="1"/>
        <v>1.8160459594534013</v>
      </c>
      <c r="Q73" s="27">
        <f t="shared" si="2"/>
        <v>4.801686445971268</v>
      </c>
      <c r="R73" s="27">
        <v>7.5</v>
      </c>
      <c r="S73" s="2">
        <v>-398</v>
      </c>
      <c r="T73" s="27">
        <v>1.4083621726373314</v>
      </c>
      <c r="U73" s="38">
        <v>4.8146991463668538</v>
      </c>
      <c r="V73" s="100"/>
      <c r="W73" s="27"/>
      <c r="X73" s="18">
        <v>99.097222222226264</v>
      </c>
      <c r="Y73" s="27">
        <v>0</v>
      </c>
      <c r="Z73" s="27">
        <v>13.405012837312256</v>
      </c>
      <c r="AA73" s="38">
        <v>3.2863808027313866</v>
      </c>
      <c r="AB73" s="27"/>
      <c r="AC73" s="45">
        <f t="shared" si="6"/>
        <v>7.2324135540287324</v>
      </c>
      <c r="AD73" s="27">
        <f t="shared" ref="AD73:AD78" si="7">((AC73-P73)/AC73)*100</f>
        <v>74.890180907287956</v>
      </c>
      <c r="AE73" s="29">
        <f t="shared" ref="AE73:AE78" si="8">(AC73-P73)*0.013</f>
        <v>7.0412778729479306E-2</v>
      </c>
    </row>
    <row r="74" spans="1:31" x14ac:dyDescent="0.3">
      <c r="A74" s="18">
        <v>69.097222222226264</v>
      </c>
      <c r="B74" s="19">
        <v>3</v>
      </c>
      <c r="C74" s="27">
        <v>7.43</v>
      </c>
      <c r="D74" s="27">
        <v>1.8531081218912258</v>
      </c>
      <c r="E74" s="27">
        <v>5.1009785550697488</v>
      </c>
      <c r="F74" s="27">
        <v>7.4</v>
      </c>
      <c r="G74" s="27">
        <v>1.6955939315304713</v>
      </c>
      <c r="H74" s="27">
        <v>5.1009785550697488</v>
      </c>
      <c r="I74" s="27">
        <v>7.46</v>
      </c>
      <c r="J74" s="27">
        <v>1.5936729848264539</v>
      </c>
      <c r="K74" s="27">
        <v>5.0749531542785755</v>
      </c>
      <c r="L74" s="27">
        <v>7.44</v>
      </c>
      <c r="M74" s="27">
        <v>1.584407444216998</v>
      </c>
      <c r="N74" s="27">
        <v>4.9708515511138875</v>
      </c>
      <c r="O74" s="27">
        <f t="shared" si="0"/>
        <v>7.4325000000000001</v>
      </c>
      <c r="P74" s="27">
        <f t="shared" si="1"/>
        <v>1.8531081218912258</v>
      </c>
      <c r="Q74" s="27">
        <f t="shared" si="2"/>
        <v>5.0619404538829906</v>
      </c>
      <c r="R74" s="27">
        <v>7.85</v>
      </c>
      <c r="S74" s="2">
        <v>-385</v>
      </c>
      <c r="T74" s="27">
        <v>0.33355946194042063</v>
      </c>
      <c r="U74" s="38">
        <v>5.0749531542785755</v>
      </c>
      <c r="V74" s="100"/>
      <c r="W74" s="27"/>
      <c r="X74" s="18">
        <v>103.09722222222626</v>
      </c>
      <c r="Y74" s="27">
        <v>0</v>
      </c>
      <c r="Z74" s="27">
        <v>13.060362453321826</v>
      </c>
      <c r="AA74" s="38">
        <v>3.4375173055461965</v>
      </c>
      <c r="AB74" s="27"/>
      <c r="AC74" s="45">
        <f t="shared" si="6"/>
        <v>6.9721595461170098</v>
      </c>
      <c r="AD74" s="27">
        <f t="shared" si="7"/>
        <v>73.421317891050364</v>
      </c>
      <c r="AE74" s="29">
        <f t="shared" si="8"/>
        <v>6.6547668514935196E-2</v>
      </c>
    </row>
    <row r="75" spans="1:31" x14ac:dyDescent="0.3">
      <c r="A75" s="18">
        <v>70.097222222226264</v>
      </c>
      <c r="B75" s="19">
        <v>3</v>
      </c>
      <c r="C75" s="27">
        <v>7.27</v>
      </c>
      <c r="D75" s="27">
        <v>2.8352554264935756</v>
      </c>
      <c r="E75" s="27">
        <v>4.7366229439933374</v>
      </c>
      <c r="F75" s="27">
        <v>7.26</v>
      </c>
      <c r="G75" s="27">
        <v>2.8259898858841193</v>
      </c>
      <c r="H75" s="27">
        <v>4.4503435352904441</v>
      </c>
      <c r="I75" s="27">
        <v>7.22</v>
      </c>
      <c r="J75" s="27">
        <v>2.7796621828368382</v>
      </c>
      <c r="K75" s="27">
        <v>5.0229023526962315</v>
      </c>
      <c r="L75" s="27">
        <v>7.29</v>
      </c>
      <c r="M75" s="27">
        <v>2.7611311016179263</v>
      </c>
      <c r="N75" s="27">
        <v>4.9968769519050591</v>
      </c>
      <c r="O75" s="27">
        <f t="shared" si="0"/>
        <v>7.26</v>
      </c>
      <c r="P75" s="27">
        <f t="shared" si="1"/>
        <v>2.8352554264935756</v>
      </c>
      <c r="Q75" s="27">
        <f t="shared" si="2"/>
        <v>4.801686445971268</v>
      </c>
      <c r="R75" s="27">
        <v>7.72</v>
      </c>
      <c r="S75" s="2">
        <v>-394</v>
      </c>
      <c r="T75" s="27">
        <v>0.75977432997540262</v>
      </c>
      <c r="U75" s="38">
        <v>5.0489277534874031</v>
      </c>
      <c r="V75" s="100"/>
      <c r="W75" s="27"/>
      <c r="X75" s="18">
        <v>104.26041666667152</v>
      </c>
      <c r="Y75" s="27">
        <v>0</v>
      </c>
      <c r="Z75" s="27">
        <v>12.616846255465736</v>
      </c>
      <c r="AA75" s="38">
        <v>3.2021685065770211</v>
      </c>
      <c r="AB75" s="27"/>
      <c r="AC75" s="45">
        <f t="shared" si="6"/>
        <v>7.2324135540287324</v>
      </c>
      <c r="AD75" s="27">
        <f t="shared" si="7"/>
        <v>60.797935498112807</v>
      </c>
      <c r="AE75" s="29">
        <f t="shared" si="8"/>
        <v>5.7163055657957033E-2</v>
      </c>
    </row>
    <row r="76" spans="1:31" x14ac:dyDescent="0.3">
      <c r="A76" s="18">
        <v>72.114583333335759</v>
      </c>
      <c r="B76" s="19">
        <v>3</v>
      </c>
      <c r="C76" s="27">
        <v>7.21</v>
      </c>
      <c r="D76" s="27">
        <v>4.8458777387455552</v>
      </c>
      <c r="E76" s="27">
        <v>6.3241723922548392</v>
      </c>
      <c r="F76" s="27">
        <v>7.13</v>
      </c>
      <c r="G76" s="27">
        <v>4.9663297666684851</v>
      </c>
      <c r="H76" s="27">
        <v>5.1530293566520919</v>
      </c>
      <c r="I76" s="27">
        <v>7.22</v>
      </c>
      <c r="J76" s="27">
        <v>5.0497196321535904</v>
      </c>
      <c r="K76" s="27">
        <v>4.9968769519050591</v>
      </c>
      <c r="L76" s="27">
        <v>7.15</v>
      </c>
      <c r="M76" s="27">
        <v>5.1701716600765204</v>
      </c>
      <c r="N76" s="27">
        <v>4.7886737455756814</v>
      </c>
      <c r="O76" s="27">
        <f t="shared" si="0"/>
        <v>7.1775000000000002</v>
      </c>
      <c r="P76" s="27">
        <f t="shared" si="1"/>
        <v>4.8458777387455552</v>
      </c>
      <c r="Q76" s="27">
        <f t="shared" si="2"/>
        <v>5.3156881115969181</v>
      </c>
      <c r="R76" s="27">
        <v>7.3</v>
      </c>
      <c r="S76" s="2">
        <v>-379</v>
      </c>
      <c r="T76" s="27">
        <v>2.1681365026127342</v>
      </c>
      <c r="U76" s="38">
        <v>5.2</v>
      </c>
      <c r="V76" s="100"/>
      <c r="W76" s="27"/>
      <c r="X76" s="18">
        <v>106.11458333333576</v>
      </c>
      <c r="Y76" s="27">
        <v>0</v>
      </c>
      <c r="Z76" s="27">
        <v>12.799588922522227</v>
      </c>
      <c r="AA76" s="38">
        <v>2.7966727384690664</v>
      </c>
      <c r="AB76" s="27"/>
      <c r="AC76" s="45">
        <f t="shared" si="6"/>
        <v>6.7184118884030823</v>
      </c>
      <c r="AD76" s="27">
        <f t="shared" si="7"/>
        <v>27.871678318648229</v>
      </c>
      <c r="AE76" s="29">
        <f t="shared" si="8"/>
        <v>2.4342943945547851E-2</v>
      </c>
    </row>
    <row r="77" spans="1:31" x14ac:dyDescent="0.3">
      <c r="A77" s="18">
        <v>73.114583333335759</v>
      </c>
      <c r="B77" s="19">
        <v>3</v>
      </c>
      <c r="C77" s="27">
        <v>7.14</v>
      </c>
      <c r="D77" s="27">
        <v>5.957742611880291</v>
      </c>
      <c r="E77" s="27">
        <v>4.5023943368727872</v>
      </c>
      <c r="F77" s="27">
        <v>7.09</v>
      </c>
      <c r="G77" s="27">
        <v>5.9021493682235535</v>
      </c>
      <c r="H77" s="27">
        <v>4.0079117218405163</v>
      </c>
      <c r="I77" s="27">
        <v>7.12</v>
      </c>
      <c r="J77" s="27">
        <v>6.3654263986963606</v>
      </c>
      <c r="K77" s="27">
        <v>4.0859879242140327</v>
      </c>
      <c r="L77" s="27">
        <v>7.08</v>
      </c>
      <c r="M77" s="27">
        <v>6.1059912616315879</v>
      </c>
      <c r="N77" s="27">
        <v>3.9298355194669998</v>
      </c>
      <c r="O77" s="27">
        <f t="shared" si="0"/>
        <v>7.1074999999999999</v>
      </c>
      <c r="P77" s="27">
        <f t="shared" si="1"/>
        <v>5.957742611880291</v>
      </c>
      <c r="Q77" s="27">
        <f t="shared" si="2"/>
        <v>4.1315323755985842</v>
      </c>
      <c r="R77" s="27">
        <v>7.25</v>
      </c>
      <c r="S77" s="2">
        <v>-407</v>
      </c>
      <c r="T77" s="27">
        <v>5.105312875810327</v>
      </c>
      <c r="U77" s="38">
        <v>4.1640641265875491</v>
      </c>
      <c r="V77" s="100"/>
      <c r="W77" s="27"/>
      <c r="X77" s="18">
        <v>108.15625</v>
      </c>
      <c r="Y77" s="27">
        <v>0</v>
      </c>
      <c r="Z77" s="27">
        <v>12.857305288910149</v>
      </c>
      <c r="AA77" s="38">
        <v>2.9504121208813956</v>
      </c>
      <c r="AB77" s="27"/>
      <c r="AC77" s="45">
        <f t="shared" si="6"/>
        <v>7.9025676244014162</v>
      </c>
      <c r="AD77" s="27">
        <f t="shared" si="7"/>
        <v>24.610039482812233</v>
      </c>
      <c r="AE77" s="29">
        <f t="shared" si="8"/>
        <v>2.5282725162774626E-2</v>
      </c>
    </row>
    <row r="78" spans="1:31" x14ac:dyDescent="0.3">
      <c r="A78" s="18">
        <v>74.208333333335759</v>
      </c>
      <c r="B78" s="19">
        <v>3</v>
      </c>
      <c r="C78" s="27">
        <v>7.13</v>
      </c>
      <c r="D78" s="27">
        <v>7.0047487007488325</v>
      </c>
      <c r="E78" s="27">
        <v>4.7366229439933374</v>
      </c>
      <c r="F78" s="27">
        <v>7.1</v>
      </c>
      <c r="G78" s="27">
        <v>7.0418108631866572</v>
      </c>
      <c r="H78" s="27">
        <v>4.0079117218405163</v>
      </c>
      <c r="I78" s="27">
        <v>7.14</v>
      </c>
      <c r="J78" s="27">
        <v>7.0603419444055699</v>
      </c>
      <c r="K78" s="27">
        <v>3.799708515511139</v>
      </c>
      <c r="L78" s="27">
        <v>7.11</v>
      </c>
      <c r="M78" s="27">
        <v>6.9676865383110087</v>
      </c>
      <c r="N78" s="27">
        <v>3.7476577139287937</v>
      </c>
      <c r="O78" s="27">
        <f t="shared" si="0"/>
        <v>7.12</v>
      </c>
      <c r="P78" s="27">
        <f t="shared" si="1"/>
        <v>7.0047487007488325</v>
      </c>
      <c r="Q78" s="27">
        <f t="shared" si="2"/>
        <v>4.072975223818446</v>
      </c>
      <c r="R78" s="27">
        <v>7.33</v>
      </c>
      <c r="S78" s="2">
        <v>-393</v>
      </c>
      <c r="T78" s="27">
        <v>5.0033919291063089</v>
      </c>
      <c r="U78" s="38">
        <v>3.799708515511139</v>
      </c>
      <c r="V78" s="100"/>
      <c r="W78" s="27"/>
      <c r="X78" s="18">
        <v>110.20833333333576</v>
      </c>
      <c r="Y78" s="27">
        <v>0</v>
      </c>
      <c r="Z78" s="27">
        <v>13.386700995992678</v>
      </c>
      <c r="AA78" s="38">
        <v>2.9901220854347068</v>
      </c>
      <c r="AB78" s="27"/>
      <c r="AC78" s="45">
        <f t="shared" si="6"/>
        <v>7.9611247761815545</v>
      </c>
      <c r="AD78" s="27">
        <f t="shared" si="7"/>
        <v>12.013077326636687</v>
      </c>
      <c r="AE78" s="29">
        <f t="shared" si="8"/>
        <v>1.2432888980625384E-2</v>
      </c>
    </row>
    <row r="79" spans="1:31" x14ac:dyDescent="0.3">
      <c r="A79" s="18">
        <v>79.208333333335759</v>
      </c>
      <c r="B79" s="19">
        <v>3</v>
      </c>
      <c r="C79" s="27">
        <v>7.14</v>
      </c>
      <c r="D79" s="27">
        <v>8.0702858708362868</v>
      </c>
      <c r="E79" s="27">
        <v>3.9038101186758274</v>
      </c>
      <c r="F79" s="27">
        <v>7.09</v>
      </c>
      <c r="G79" s="27">
        <v>8.2185345205875873</v>
      </c>
      <c r="H79" s="27">
        <v>3.6</v>
      </c>
      <c r="I79" s="27">
        <v>7.13</v>
      </c>
      <c r="J79" s="27">
        <v>8.2555966830254111</v>
      </c>
      <c r="K79" s="27">
        <v>3.5</v>
      </c>
      <c r="L79" s="27">
        <v>7.1</v>
      </c>
      <c r="M79" s="27">
        <v>8.403845332776708</v>
      </c>
      <c r="N79" s="27">
        <v>3.4</v>
      </c>
      <c r="O79" s="27">
        <f t="shared" si="0"/>
        <v>7.1150000000000002</v>
      </c>
      <c r="P79" s="27">
        <f t="shared" si="1"/>
        <v>8.0702858708362868</v>
      </c>
      <c r="Q79" s="27">
        <f t="shared" si="2"/>
        <v>3.6009525296689571</v>
      </c>
      <c r="R79" s="27">
        <v>7.3</v>
      </c>
      <c r="S79" s="2">
        <v>-401</v>
      </c>
      <c r="T79" s="27">
        <v>2.1310743401749095</v>
      </c>
      <c r="U79" s="38">
        <v>3.6</v>
      </c>
      <c r="V79" s="100"/>
      <c r="W79" s="27"/>
      <c r="X79" s="18">
        <v>112.20833333333576</v>
      </c>
      <c r="Y79" s="27">
        <v>0</v>
      </c>
      <c r="Z79" s="27">
        <v>12.502729347844429</v>
      </c>
      <c r="AA79" s="38">
        <v>3.0146398669909695</v>
      </c>
      <c r="AB79" s="27"/>
      <c r="AC79" s="45">
        <f t="shared" si="6"/>
        <v>8.4331474703310434</v>
      </c>
      <c r="AD79" s="27">
        <v>0</v>
      </c>
      <c r="AE79" s="29">
        <v>0</v>
      </c>
    </row>
    <row r="80" spans="1:31" x14ac:dyDescent="0.3">
      <c r="A80" s="18">
        <v>80.208333333335759</v>
      </c>
      <c r="B80" s="19">
        <v>3</v>
      </c>
      <c r="C80" s="27">
        <v>7.23</v>
      </c>
      <c r="D80" s="27">
        <v>8.6818115510603935</v>
      </c>
      <c r="E80" s="27">
        <v>2.8</v>
      </c>
      <c r="F80" s="27">
        <v>7.18</v>
      </c>
      <c r="G80" s="27">
        <v>8.9597777693440754</v>
      </c>
      <c r="H80" s="27">
        <v>4</v>
      </c>
      <c r="I80" s="27">
        <v>7.26</v>
      </c>
      <c r="J80" s="27">
        <v>8.7466703353265842</v>
      </c>
      <c r="K80" s="27">
        <v>3</v>
      </c>
      <c r="L80" s="27">
        <v>7.2</v>
      </c>
      <c r="M80" s="27">
        <v>8.9041845256873398</v>
      </c>
      <c r="N80" s="27">
        <v>3.2</v>
      </c>
      <c r="O80" s="27">
        <f t="shared" ref="O80:O112" si="9">AVERAGE(C80,F80,I80,L80)</f>
        <v>7.2175000000000002</v>
      </c>
      <c r="P80" s="27">
        <f t="shared" ref="P80:P112" si="10">AVERAGE(D80)</f>
        <v>8.6818115510603935</v>
      </c>
      <c r="Q80" s="27">
        <f t="shared" ref="Q80:Q112" si="11">AVERAGE(E80,H80,K80,N80)</f>
        <v>3.25</v>
      </c>
      <c r="R80" s="27">
        <v>7.58</v>
      </c>
      <c r="S80" s="2">
        <v>-401</v>
      </c>
      <c r="T80" s="27">
        <v>7.9405683023039026</v>
      </c>
      <c r="U80" s="38">
        <v>3.4</v>
      </c>
      <c r="V80" s="100"/>
      <c r="W80" s="27"/>
      <c r="X80" s="18">
        <v>114.20833333333576</v>
      </c>
      <c r="Y80" s="27">
        <v>0</v>
      </c>
      <c r="Z80" s="27">
        <v>12.61830925647712</v>
      </c>
      <c r="AA80" s="38">
        <v>3.0276959199435858</v>
      </c>
      <c r="AB80" s="27"/>
      <c r="AC80" s="45">
        <f t="shared" si="6"/>
        <v>8.7841000000000005</v>
      </c>
      <c r="AD80" s="27">
        <f>((AC80-P80)/AC80)*100</f>
        <v>1.1644727284480707</v>
      </c>
      <c r="AE80" s="29">
        <f>(AC80-P80)*0.013</f>
        <v>1.3297498362148906E-3</v>
      </c>
    </row>
    <row r="81" spans="1:31" x14ac:dyDescent="0.3">
      <c r="A81" s="18">
        <v>82.208333333335759</v>
      </c>
      <c r="B81" s="19">
        <v>3</v>
      </c>
      <c r="C81" s="27">
        <v>7.22</v>
      </c>
      <c r="D81" s="27">
        <v>9.5620379089587253</v>
      </c>
      <c r="E81" s="27">
        <v>3.6</v>
      </c>
      <c r="F81" s="27">
        <v>7.15</v>
      </c>
      <c r="G81" s="27">
        <v>9.8400041272424073</v>
      </c>
      <c r="H81" s="27">
        <v>3.5</v>
      </c>
      <c r="I81" s="27">
        <v>7.2</v>
      </c>
      <c r="J81" s="27">
        <v>1.0025314939431531</v>
      </c>
      <c r="K81" s="27">
        <v>3.2</v>
      </c>
      <c r="L81" s="27">
        <v>7.14</v>
      </c>
      <c r="M81" s="27">
        <v>9.8863318302896879</v>
      </c>
      <c r="N81" s="27">
        <v>2.8</v>
      </c>
      <c r="O81" s="27">
        <f t="shared" si="9"/>
        <v>7.1775000000000002</v>
      </c>
      <c r="P81" s="27">
        <f t="shared" si="10"/>
        <v>9.5620379089587253</v>
      </c>
      <c r="Q81" s="27">
        <f t="shared" si="11"/>
        <v>3.2750000000000004</v>
      </c>
      <c r="R81" s="27">
        <v>7.59</v>
      </c>
      <c r="S81" s="2">
        <v>-402</v>
      </c>
      <c r="T81" s="27">
        <v>8.8949189850778829</v>
      </c>
      <c r="U81" s="38">
        <v>3</v>
      </c>
      <c r="V81" s="100"/>
      <c r="W81" s="27"/>
      <c r="X81" s="18">
        <v>116.20833333333576</v>
      </c>
      <c r="Y81" s="27">
        <v>0</v>
      </c>
      <c r="Z81" s="27">
        <v>12.996414061499481</v>
      </c>
      <c r="AA81" s="38">
        <v>3.1914845630252522</v>
      </c>
      <c r="AB81" s="27"/>
      <c r="AC81" s="45">
        <f t="shared" si="6"/>
        <v>8.7591000000000001</v>
      </c>
      <c r="AD81" s="27">
        <v>0</v>
      </c>
      <c r="AE81" s="29">
        <v>0</v>
      </c>
    </row>
    <row r="82" spans="1:31" x14ac:dyDescent="0.3">
      <c r="A82" s="18">
        <v>83.166666666671517</v>
      </c>
      <c r="B82" s="19">
        <v>3</v>
      </c>
      <c r="C82" s="27">
        <v>7.08</v>
      </c>
      <c r="D82" s="27">
        <v>8.5613595231374635</v>
      </c>
      <c r="E82" s="27">
        <v>4.216114928169894</v>
      </c>
      <c r="F82" s="27">
        <v>7.09</v>
      </c>
      <c r="G82" s="27">
        <v>8.9319811475157085</v>
      </c>
      <c r="H82" s="27">
        <v>2.8888194878201126</v>
      </c>
      <c r="I82" s="27">
        <v>7.07</v>
      </c>
      <c r="J82" s="27">
        <v>9.2933372312844948</v>
      </c>
      <c r="K82" s="27">
        <v>1.9779304601290859</v>
      </c>
      <c r="L82" s="27">
        <v>7.07</v>
      </c>
      <c r="M82" s="27">
        <v>9.1914162845804785</v>
      </c>
      <c r="N82" s="27">
        <v>2.3422860712054967</v>
      </c>
      <c r="O82" s="27">
        <f t="shared" si="9"/>
        <v>7.0775000000000006</v>
      </c>
      <c r="P82" s="27">
        <f t="shared" si="10"/>
        <v>8.5613595231374635</v>
      </c>
      <c r="Q82" s="27">
        <f t="shared" si="11"/>
        <v>2.8562877368311472</v>
      </c>
      <c r="R82" s="27">
        <v>7.5</v>
      </c>
      <c r="S82" s="2">
        <v>-402</v>
      </c>
      <c r="T82" s="27">
        <v>3.5209054315933286</v>
      </c>
      <c r="U82" s="38">
        <v>2.7326670830730793</v>
      </c>
      <c r="V82" s="101" t="s">
        <v>47</v>
      </c>
      <c r="W82" s="27"/>
      <c r="X82" s="18">
        <v>119.16666666667152</v>
      </c>
      <c r="Y82" s="27">
        <v>0</v>
      </c>
      <c r="Z82" s="27">
        <v>13.263449361886781</v>
      </c>
      <c r="AA82" s="38">
        <v>3.7180324594750478</v>
      </c>
      <c r="AB82" s="27"/>
      <c r="AC82" s="45">
        <f t="shared" si="6"/>
        <v>9.1778122631688532</v>
      </c>
      <c r="AD82" s="27">
        <f t="shared" ref="AD82:AD88" si="12">((AC82-P82)/AC82)*100</f>
        <v>6.7167721713512707</v>
      </c>
      <c r="AE82" s="29">
        <f t="shared" ref="AE82:AE88" si="13">(AC82-P82)*0.013</f>
        <v>8.0138856204080653E-3</v>
      </c>
    </row>
    <row r="83" spans="1:31" x14ac:dyDescent="0.3">
      <c r="A83" s="91">
        <v>84.25</v>
      </c>
      <c r="B83" s="92">
        <v>3</v>
      </c>
      <c r="C83" s="94">
        <v>7.22</v>
      </c>
      <c r="D83" s="94">
        <v>3.6228263782973462</v>
      </c>
      <c r="E83" s="94">
        <v>4.2681657297522371</v>
      </c>
      <c r="F83" s="94">
        <v>7.18</v>
      </c>
      <c r="G83" s="94">
        <v>3.5950297564689779</v>
      </c>
      <c r="H83" s="94">
        <v>3.6956069123464501</v>
      </c>
      <c r="I83" s="94">
        <v>7.21</v>
      </c>
      <c r="J83" s="94">
        <v>3.6320919189068026</v>
      </c>
      <c r="K83" s="94">
        <v>3.3312513012700395</v>
      </c>
      <c r="L83" s="94">
        <v>7.19</v>
      </c>
      <c r="M83" s="94">
        <v>3.4375155661082237</v>
      </c>
      <c r="N83" s="94">
        <v>3.2531750988965231</v>
      </c>
      <c r="O83" s="94">
        <f t="shared" si="9"/>
        <v>7.2</v>
      </c>
      <c r="P83" s="94">
        <f t="shared" si="10"/>
        <v>3.6228263782973462</v>
      </c>
      <c r="Q83" s="94">
        <f t="shared" si="11"/>
        <v>3.6370497605663128</v>
      </c>
      <c r="R83" s="94">
        <v>7.41</v>
      </c>
      <c r="S83" s="56">
        <v>-389</v>
      </c>
      <c r="T83" s="94">
        <v>2.3905094772396813</v>
      </c>
      <c r="U83" s="95">
        <v>3.2792004996876951</v>
      </c>
      <c r="V83" s="100"/>
      <c r="W83" s="27"/>
      <c r="X83" s="20">
        <v>121.25</v>
      </c>
      <c r="Y83" s="28">
        <v>0</v>
      </c>
      <c r="Z83" s="28">
        <v>12.573911864253219</v>
      </c>
      <c r="AA83" s="39">
        <v>3.6290281453478954</v>
      </c>
      <c r="AB83" s="27"/>
      <c r="AC83" s="45">
        <f t="shared" si="6"/>
        <v>8.3970502394336872</v>
      </c>
      <c r="AD83" s="27">
        <f t="shared" si="12"/>
        <v>56.855963999309402</v>
      </c>
      <c r="AE83" s="29">
        <f t="shared" si="13"/>
        <v>6.2064910194772428E-2</v>
      </c>
    </row>
    <row r="84" spans="1:31" x14ac:dyDescent="0.3">
      <c r="A84" s="18">
        <v>85.201388888890506</v>
      </c>
      <c r="B84" s="19">
        <v>3</v>
      </c>
      <c r="C84" s="27">
        <v>7.08</v>
      </c>
      <c r="D84" s="27">
        <v>4.7161601702131692</v>
      </c>
      <c r="E84" s="27">
        <v>4.3462419321257544</v>
      </c>
      <c r="F84" s="27">
        <v>7.06</v>
      </c>
      <c r="G84" s="27">
        <v>4.6049736828996952</v>
      </c>
      <c r="H84" s="27">
        <v>3.5915053091817613</v>
      </c>
      <c r="I84" s="27">
        <v>7.07</v>
      </c>
      <c r="J84" s="27">
        <v>4.6605669265564327</v>
      </c>
      <c r="K84" s="27">
        <v>3.5134291068082448</v>
      </c>
      <c r="L84" s="27">
        <v>7.09</v>
      </c>
      <c r="M84" s="27">
        <v>4.7254257108226252</v>
      </c>
      <c r="N84" s="27">
        <v>3.409327503643556</v>
      </c>
      <c r="O84" s="27">
        <f t="shared" si="9"/>
        <v>7.0750000000000002</v>
      </c>
      <c r="P84" s="27">
        <f t="shared" si="10"/>
        <v>4.7161601702131692</v>
      </c>
      <c r="Q84" s="27">
        <f t="shared" si="11"/>
        <v>3.7151259629398292</v>
      </c>
      <c r="R84" s="27">
        <v>7.36</v>
      </c>
      <c r="S84" s="2">
        <v>-400</v>
      </c>
      <c r="T84" s="27">
        <v>4.623504764118608</v>
      </c>
      <c r="U84" s="38">
        <v>3.6695815115552772</v>
      </c>
      <c r="V84" s="100"/>
      <c r="W84" s="27"/>
      <c r="X84" s="27"/>
      <c r="Y84" s="27"/>
      <c r="Z84" s="27"/>
      <c r="AA84" s="27"/>
      <c r="AB84" s="38"/>
      <c r="AC84" s="27">
        <f t="shared" si="6"/>
        <v>8.3189740370601708</v>
      </c>
      <c r="AD84" s="27">
        <f t="shared" si="12"/>
        <v>43.308391765581163</v>
      </c>
      <c r="AE84" s="29">
        <f t="shared" si="13"/>
        <v>4.6836580269011018E-2</v>
      </c>
    </row>
    <row r="85" spans="1:31" x14ac:dyDescent="0.3">
      <c r="A85" s="18">
        <v>86.201388888890506</v>
      </c>
      <c r="B85" s="19">
        <v>3</v>
      </c>
      <c r="C85" s="27">
        <v>7.07</v>
      </c>
      <c r="D85" s="27">
        <v>5.9948047743181156</v>
      </c>
      <c r="E85" s="27">
        <v>3.9298355194669998</v>
      </c>
      <c r="F85" s="27">
        <v>7.12</v>
      </c>
      <c r="G85" s="27">
        <v>6.2171777489450619</v>
      </c>
      <c r="H85" s="27">
        <v>3.5654799083905893</v>
      </c>
      <c r="I85" s="27">
        <v>7.08</v>
      </c>
      <c r="J85" s="27">
        <v>6.0411324773653954</v>
      </c>
      <c r="K85" s="27">
        <v>3.4353529044347284</v>
      </c>
      <c r="L85" s="27">
        <v>7.1</v>
      </c>
      <c r="M85" s="27">
        <v>6.0133358555370275</v>
      </c>
      <c r="N85" s="27">
        <v>3.383302102852384</v>
      </c>
      <c r="O85" s="27">
        <f t="shared" si="9"/>
        <v>7.0925000000000011</v>
      </c>
      <c r="P85" s="27">
        <f t="shared" si="10"/>
        <v>5.9948047743181156</v>
      </c>
      <c r="Q85" s="27">
        <f t="shared" si="11"/>
        <v>3.578492608786175</v>
      </c>
      <c r="R85" s="27">
        <v>7.4</v>
      </c>
      <c r="S85" s="2">
        <v>-395</v>
      </c>
      <c r="T85" s="27">
        <v>2.8445209671030312</v>
      </c>
      <c r="U85" s="38">
        <v>3.6695815115552772</v>
      </c>
      <c r="V85" s="100"/>
      <c r="W85" s="27"/>
      <c r="X85" s="27"/>
      <c r="Y85" s="27"/>
      <c r="Z85" s="27"/>
      <c r="AA85" s="27"/>
      <c r="AB85" s="38"/>
      <c r="AC85" s="27">
        <f t="shared" si="6"/>
        <v>8.4556073912138245</v>
      </c>
      <c r="AD85" s="27">
        <f t="shared" si="12"/>
        <v>29.102612066079551</v>
      </c>
      <c r="AE85" s="29">
        <f t="shared" si="13"/>
        <v>3.1990434019644215E-2</v>
      </c>
    </row>
    <row r="86" spans="1:31" x14ac:dyDescent="0.3">
      <c r="A86" s="18">
        <v>88.201388888890506</v>
      </c>
      <c r="B86" s="19">
        <v>3</v>
      </c>
      <c r="C86" s="27">
        <v>7.04</v>
      </c>
      <c r="D86" s="27">
        <v>7.2919804596419731</v>
      </c>
      <c r="E86" s="27">
        <v>4.1120133250052051</v>
      </c>
      <c r="F86" s="27">
        <v>7.05</v>
      </c>
      <c r="G86" s="27">
        <v>7.2456527565946924</v>
      </c>
      <c r="H86" s="27">
        <v>3.383302102852384</v>
      </c>
      <c r="I86" s="27">
        <v>7.02</v>
      </c>
      <c r="J86" s="27">
        <v>7.2271216753757797</v>
      </c>
      <c r="K86" s="27">
        <v>3.3572767020612115</v>
      </c>
      <c r="L86" s="27">
        <v>7.03</v>
      </c>
      <c r="M86" s="27">
        <v>7.2734493784230612</v>
      </c>
      <c r="N86" s="27">
        <v>3.3052259004788671</v>
      </c>
      <c r="O86" s="27">
        <f t="shared" si="9"/>
        <v>7.0350000000000001</v>
      </c>
      <c r="P86" s="27">
        <f t="shared" si="10"/>
        <v>7.2919804596419731</v>
      </c>
      <c r="Q86" s="27">
        <f t="shared" si="11"/>
        <v>3.5394545075994168</v>
      </c>
      <c r="R86" s="27">
        <v>7.35</v>
      </c>
      <c r="S86" s="2">
        <v>-400</v>
      </c>
      <c r="T86" s="27">
        <v>1.2323169010576651</v>
      </c>
      <c r="U86" s="38">
        <v>4.1380387257963775</v>
      </c>
      <c r="V86" s="100"/>
      <c r="W86" s="27"/>
      <c r="X86" s="27"/>
      <c r="Y86" s="27"/>
      <c r="Z86" s="27"/>
      <c r="AA86" s="27"/>
      <c r="AB86" s="38"/>
      <c r="AC86" s="27">
        <f t="shared" si="6"/>
        <v>8.4946454924005828</v>
      </c>
      <c r="AD86" s="27">
        <f t="shared" si="12"/>
        <v>14.157919054238684</v>
      </c>
      <c r="AE86" s="29">
        <f t="shared" si="13"/>
        <v>1.5634645425861925E-2</v>
      </c>
    </row>
    <row r="87" spans="1:31" x14ac:dyDescent="0.3">
      <c r="A87" s="18">
        <v>89.145833333335759</v>
      </c>
      <c r="B87" s="19">
        <v>3</v>
      </c>
      <c r="C87" s="27">
        <v>7.01</v>
      </c>
      <c r="D87" s="27">
        <v>7.3846358657365343</v>
      </c>
      <c r="E87" s="27">
        <v>3.9818863210493443</v>
      </c>
      <c r="F87" s="27">
        <v>7.02</v>
      </c>
      <c r="G87" s="27">
        <v>7.6162743809729374</v>
      </c>
      <c r="H87" s="27">
        <v>3.6695815115552772</v>
      </c>
      <c r="I87" s="27">
        <v>7.01</v>
      </c>
      <c r="J87" s="27">
        <v>7.6070088403634806</v>
      </c>
      <c r="K87" s="27">
        <v>3.4613783052259004</v>
      </c>
      <c r="L87" s="27">
        <v>7.01</v>
      </c>
      <c r="M87" s="27">
        <v>7.6903987058485859</v>
      </c>
      <c r="N87" s="27">
        <v>3.4353529044347284</v>
      </c>
      <c r="O87" s="27">
        <f t="shared" si="9"/>
        <v>7.0124999999999993</v>
      </c>
      <c r="P87" s="27">
        <f t="shared" si="10"/>
        <v>7.3846358657365343</v>
      </c>
      <c r="Q87" s="27">
        <f t="shared" si="11"/>
        <v>3.6370497605663128</v>
      </c>
      <c r="R87" s="27">
        <v>7.52</v>
      </c>
      <c r="S87" s="2">
        <v>-401</v>
      </c>
      <c r="T87" s="27">
        <v>3.0020351574637854</v>
      </c>
      <c r="U87" s="38">
        <v>3.7216323131376221</v>
      </c>
      <c r="V87" s="100"/>
      <c r="W87" s="27"/>
      <c r="X87" s="27"/>
      <c r="Y87" s="27"/>
      <c r="Z87" s="27"/>
      <c r="AA87" s="27"/>
      <c r="AB87" s="38"/>
      <c r="AC87" s="27">
        <f t="shared" si="6"/>
        <v>8.3970502394336872</v>
      </c>
      <c r="AD87" s="27">
        <f t="shared" si="12"/>
        <v>12.056785952556503</v>
      </c>
      <c r="AE87" s="29">
        <f t="shared" si="13"/>
        <v>1.3161386858062988E-2</v>
      </c>
    </row>
    <row r="88" spans="1:31" x14ac:dyDescent="0.3">
      <c r="A88" s="18">
        <v>91.159722222226264</v>
      </c>
      <c r="B88" s="19">
        <v>3</v>
      </c>
      <c r="C88" s="27">
        <v>6.92</v>
      </c>
      <c r="D88" s="27">
        <v>7.5699466779256559</v>
      </c>
      <c r="E88" s="27">
        <v>4.6064959400374761</v>
      </c>
      <c r="F88" s="27">
        <v>6.99</v>
      </c>
      <c r="G88" s="27">
        <v>7.9313027616944458</v>
      </c>
      <c r="H88" s="27">
        <v>3.7216323131376221</v>
      </c>
      <c r="I88" s="27">
        <v>7</v>
      </c>
      <c r="J88" s="27">
        <v>7.8479128962093405</v>
      </c>
      <c r="K88" s="27">
        <v>3.4613783052259004</v>
      </c>
      <c r="L88" s="27">
        <v>6.98</v>
      </c>
      <c r="M88" s="27">
        <v>7.7552574901147784</v>
      </c>
      <c r="N88" s="27">
        <v>3.5915053091817613</v>
      </c>
      <c r="O88" s="27">
        <f t="shared" si="9"/>
        <v>6.9725000000000001</v>
      </c>
      <c r="P88" s="27">
        <f t="shared" si="10"/>
        <v>7.5699466779256559</v>
      </c>
      <c r="Q88" s="27">
        <f t="shared" si="11"/>
        <v>3.8452529668956896</v>
      </c>
      <c r="R88" s="27">
        <v>7.4</v>
      </c>
      <c r="S88" s="2">
        <v>-400</v>
      </c>
      <c r="T88" s="27">
        <v>6.7638446449029734</v>
      </c>
      <c r="U88" s="38">
        <v>3.9558609202581718</v>
      </c>
      <c r="V88" s="100"/>
      <c r="W88" s="27"/>
      <c r="X88" s="27"/>
      <c r="Y88" s="27"/>
      <c r="Z88" s="27"/>
      <c r="AA88" s="27"/>
      <c r="AB88" s="38"/>
      <c r="AC88" s="27">
        <f t="shared" si="6"/>
        <v>8.1888470331043113</v>
      </c>
      <c r="AD88" s="27">
        <f t="shared" si="12"/>
        <v>7.5578448672527765</v>
      </c>
      <c r="AE88" s="29">
        <f t="shared" si="13"/>
        <v>8.0457046173225202E-3</v>
      </c>
    </row>
    <row r="89" spans="1:31" x14ac:dyDescent="0.3">
      <c r="A89" s="18">
        <v>93.354166666671517</v>
      </c>
      <c r="B89" s="19">
        <v>3</v>
      </c>
      <c r="C89" s="27">
        <v>6.91</v>
      </c>
      <c r="D89" s="27">
        <v>7.662602084020218</v>
      </c>
      <c r="E89" s="27">
        <v>4.6325213408286476</v>
      </c>
      <c r="F89" s="27">
        <v>6.99</v>
      </c>
      <c r="G89" s="27">
        <v>7.8571784368187965</v>
      </c>
      <c r="H89" s="27">
        <v>4.3462419321257544</v>
      </c>
      <c r="I89" s="27">
        <v>6.98</v>
      </c>
      <c r="J89" s="27">
        <v>7.9776304647417255</v>
      </c>
      <c r="K89" s="27">
        <v>4.0339371226316887</v>
      </c>
      <c r="L89" s="27">
        <v>6.95</v>
      </c>
      <c r="M89" s="27">
        <v>8.1907378987592168</v>
      </c>
      <c r="N89" s="27">
        <v>3.9038101186758274</v>
      </c>
      <c r="O89" s="27">
        <f t="shared" si="9"/>
        <v>6.9575000000000005</v>
      </c>
      <c r="P89" s="27">
        <f t="shared" si="10"/>
        <v>7.662602084020218</v>
      </c>
      <c r="Q89" s="27">
        <f t="shared" si="11"/>
        <v>4.2291276285654797</v>
      </c>
      <c r="R89" s="27">
        <v>7.2</v>
      </c>
      <c r="S89" s="2">
        <v>-396</v>
      </c>
      <c r="T89" s="27">
        <v>4.4567250331483974</v>
      </c>
      <c r="U89" s="38">
        <v>4.2941911305434104</v>
      </c>
      <c r="V89" s="100"/>
      <c r="W89" s="27"/>
      <c r="X89" s="27"/>
      <c r="Y89" s="27"/>
      <c r="Z89" s="27"/>
      <c r="AA89" s="27"/>
      <c r="AB89" s="38"/>
      <c r="AC89" s="27">
        <f t="shared" si="6"/>
        <v>7.8049723714345207</v>
      </c>
      <c r="AD89" s="27">
        <v>0</v>
      </c>
      <c r="AE89" s="29">
        <v>0</v>
      </c>
    </row>
    <row r="90" spans="1:31" x14ac:dyDescent="0.3">
      <c r="A90" s="18">
        <v>94.354166666671517</v>
      </c>
      <c r="B90" s="19">
        <v>3</v>
      </c>
      <c r="C90" s="27">
        <v>6.92</v>
      </c>
      <c r="D90" s="27">
        <v>7.5699466779256559</v>
      </c>
      <c r="E90" s="27">
        <v>4.5804705392463037</v>
      </c>
      <c r="F90" s="27">
        <v>6.95</v>
      </c>
      <c r="G90" s="27">
        <v>7.9220372210849899</v>
      </c>
      <c r="H90" s="27">
        <v>4.1900895273787224</v>
      </c>
      <c r="I90" s="27">
        <v>6.94</v>
      </c>
      <c r="J90" s="27">
        <v>8.0980824926646573</v>
      </c>
      <c r="K90" s="27">
        <v>4.0339371226316887</v>
      </c>
      <c r="L90" s="27">
        <v>6.96</v>
      </c>
      <c r="M90" s="27">
        <v>8.1722068175403066</v>
      </c>
      <c r="N90" s="27">
        <v>4.1900895273787224</v>
      </c>
      <c r="O90" s="27">
        <f t="shared" si="9"/>
        <v>6.9425000000000008</v>
      </c>
      <c r="P90" s="27">
        <f t="shared" si="10"/>
        <v>7.5699466779256559</v>
      </c>
      <c r="Q90" s="27">
        <f t="shared" si="11"/>
        <v>4.2486466791588597</v>
      </c>
      <c r="R90" s="27">
        <v>7.28</v>
      </c>
      <c r="S90" s="2">
        <v>-404</v>
      </c>
      <c r="T90" s="27">
        <v>4.0768378681606956</v>
      </c>
      <c r="U90" s="38">
        <v>4.2941911305434104</v>
      </c>
      <c r="V90" s="100"/>
      <c r="W90" s="27"/>
      <c r="X90" s="27"/>
      <c r="Y90" s="27"/>
      <c r="Z90" s="27"/>
      <c r="AA90" s="27"/>
      <c r="AB90" s="38"/>
      <c r="AC90" s="27">
        <f t="shared" si="6"/>
        <v>7.7854533208411407</v>
      </c>
      <c r="AD90" s="27">
        <v>0</v>
      </c>
      <c r="AE90" s="29">
        <v>0</v>
      </c>
    </row>
    <row r="91" spans="1:31" x14ac:dyDescent="0.3">
      <c r="A91" s="18">
        <v>95.284722222226264</v>
      </c>
      <c r="B91" s="19">
        <v>3</v>
      </c>
      <c r="C91" s="27">
        <v>6.93</v>
      </c>
      <c r="D91" s="27">
        <v>7.7737885713336921</v>
      </c>
      <c r="E91" s="27">
        <v>3.0709972933583178</v>
      </c>
      <c r="F91" s="27">
        <v>6.92</v>
      </c>
      <c r="G91" s="27">
        <v>8.0054270865700943</v>
      </c>
      <c r="H91" s="27">
        <v>4.0339371226316887</v>
      </c>
      <c r="I91" s="27">
        <v>6.94</v>
      </c>
      <c r="J91" s="27">
        <v>8.1907378987592168</v>
      </c>
      <c r="K91" s="27">
        <v>4.2941911305434104</v>
      </c>
      <c r="L91" s="27">
        <v>6.95</v>
      </c>
      <c r="M91" s="27">
        <v>8.2741277642443212</v>
      </c>
      <c r="N91" s="27">
        <v>3.9818863210493443</v>
      </c>
      <c r="O91" s="27">
        <f t="shared" si="9"/>
        <v>6.9349999999999996</v>
      </c>
      <c r="P91" s="27">
        <f t="shared" si="10"/>
        <v>7.7737885713336921</v>
      </c>
      <c r="Q91" s="27">
        <f t="shared" si="11"/>
        <v>3.8452529668956905</v>
      </c>
      <c r="R91" s="27">
        <v>7.3</v>
      </c>
      <c r="S91" s="2">
        <v>-404</v>
      </c>
      <c r="T91" s="27">
        <v>7.412432487564903</v>
      </c>
      <c r="U91" s="38">
        <v>4.0859879242140327</v>
      </c>
      <c r="V91" s="100"/>
      <c r="W91" s="27"/>
      <c r="X91" s="27"/>
      <c r="Y91" s="27"/>
      <c r="Z91" s="27"/>
      <c r="AA91" s="27"/>
      <c r="AB91" s="38"/>
      <c r="AC91" s="27">
        <f t="shared" si="6"/>
        <v>8.1888470331043095</v>
      </c>
      <c r="AD91" s="27">
        <v>0</v>
      </c>
      <c r="AE91" s="29">
        <v>0</v>
      </c>
    </row>
    <row r="92" spans="1:31" ht="15" thickBot="1" x14ac:dyDescent="0.35">
      <c r="A92" s="60">
        <v>96.229166666671517</v>
      </c>
      <c r="B92" s="61">
        <v>3</v>
      </c>
      <c r="C92" s="62">
        <v>6.92</v>
      </c>
      <c r="D92" s="62">
        <v>7.6070088403634806</v>
      </c>
      <c r="E92" s="62">
        <v>4.7886737455756814</v>
      </c>
      <c r="F92" s="62">
        <v>6.9</v>
      </c>
      <c r="G92" s="62">
        <v>7.9127716804755339</v>
      </c>
      <c r="H92" s="62">
        <v>4.1380387257963775</v>
      </c>
      <c r="I92" s="62">
        <v>6.94</v>
      </c>
      <c r="J92" s="62">
        <v>7.9405683023039026</v>
      </c>
      <c r="K92" s="62">
        <v>4.2421403289610655</v>
      </c>
      <c r="L92" s="62">
        <v>6.92</v>
      </c>
      <c r="M92" s="62">
        <v>8.1258791144930242</v>
      </c>
      <c r="N92" s="62">
        <v>4.216114928169894</v>
      </c>
      <c r="O92" s="62">
        <f t="shared" si="9"/>
        <v>6.92</v>
      </c>
      <c r="P92" s="62">
        <f t="shared" si="10"/>
        <v>7.6070088403634806</v>
      </c>
      <c r="Q92" s="62">
        <f t="shared" si="11"/>
        <v>4.3462419321257553</v>
      </c>
      <c r="R92" s="62">
        <v>7</v>
      </c>
      <c r="S92" s="63">
        <v>-398</v>
      </c>
      <c r="T92" s="62">
        <v>6.4766128860098329</v>
      </c>
      <c r="U92" s="65">
        <v>4.3722673329169268</v>
      </c>
      <c r="V92" s="101" t="s">
        <v>49</v>
      </c>
      <c r="W92" s="27"/>
      <c r="X92" s="27"/>
      <c r="Y92" s="27"/>
      <c r="Z92" s="27"/>
      <c r="AA92" s="27"/>
      <c r="AB92" s="38"/>
      <c r="AC92" s="62">
        <f t="shared" si="6"/>
        <v>7.6878580678742452</v>
      </c>
      <c r="AD92" s="62">
        <v>0</v>
      </c>
      <c r="AE92" s="77">
        <v>0</v>
      </c>
    </row>
    <row r="93" spans="1:31" x14ac:dyDescent="0.3">
      <c r="A93" s="18">
        <v>97.104166666671517</v>
      </c>
      <c r="B93" s="19">
        <v>2</v>
      </c>
      <c r="C93" s="27">
        <v>7.4</v>
      </c>
      <c r="D93" s="27">
        <v>1.7604527157966643</v>
      </c>
      <c r="E93" s="27">
        <v>5.1790547574432653</v>
      </c>
      <c r="F93" s="27">
        <v>7.38</v>
      </c>
      <c r="G93" s="27">
        <v>1.7604527157966643</v>
      </c>
      <c r="H93" s="27">
        <v>4.8146991463668538</v>
      </c>
      <c r="I93" s="27">
        <v>7.39</v>
      </c>
      <c r="J93" s="27">
        <v>1.6307351472642786</v>
      </c>
      <c r="K93" s="27">
        <v>4.6845721424109934</v>
      </c>
      <c r="L93" s="27">
        <v>7.38</v>
      </c>
      <c r="M93" s="27">
        <v>1.6863283909210154</v>
      </c>
      <c r="N93" s="27">
        <v>4.8667499479491987</v>
      </c>
      <c r="O93" s="27">
        <f t="shared" si="9"/>
        <v>7.3875000000000002</v>
      </c>
      <c r="P93" s="27">
        <f t="shared" si="10"/>
        <v>1.7604527157966643</v>
      </c>
      <c r="Q93" s="27">
        <f t="shared" si="11"/>
        <v>4.8862689985425778</v>
      </c>
      <c r="R93" s="27">
        <v>7.65</v>
      </c>
      <c r="S93" s="2">
        <v>-396</v>
      </c>
      <c r="T93" s="27">
        <v>0.88949189850778843</v>
      </c>
      <c r="U93" s="38">
        <v>4.9448261503227151</v>
      </c>
      <c r="V93" s="100"/>
      <c r="W93" s="27"/>
      <c r="X93" s="27"/>
      <c r="Y93" s="27"/>
      <c r="Z93" s="27"/>
      <c r="AA93" s="27"/>
      <c r="AB93" s="38"/>
      <c r="AC93" s="27">
        <f t="shared" si="6"/>
        <v>7.1478310014574227</v>
      </c>
      <c r="AD93" s="27">
        <f t="shared" ref="AD93:AD99" si="14">((AC93-P93)/AC93)*100</f>
        <v>75.370812272454216</v>
      </c>
      <c r="AE93" s="35">
        <f t="shared" ref="AE93:AE99" si="15">(AC93-P93)*0.02</f>
        <v>0.10774756571321517</v>
      </c>
    </row>
    <row r="94" spans="1:31" x14ac:dyDescent="0.3">
      <c r="A94" s="18">
        <v>98.3125</v>
      </c>
      <c r="B94" s="19">
        <v>2</v>
      </c>
      <c r="C94" s="27">
        <v>7.4</v>
      </c>
      <c r="D94" s="27">
        <v>1.6955939315304713</v>
      </c>
      <c r="E94" s="27">
        <v>5.4132833645638128</v>
      </c>
      <c r="F94" s="27">
        <v>7.4</v>
      </c>
      <c r="G94" s="27">
        <v>1.6955939315304713</v>
      </c>
      <c r="H94" s="27">
        <v>4.8146991463668538</v>
      </c>
      <c r="I94" s="27">
        <v>7.39</v>
      </c>
      <c r="J94" s="27">
        <v>1.584407444216998</v>
      </c>
      <c r="K94" s="27">
        <v>4.8667499479491987</v>
      </c>
      <c r="L94" s="27">
        <v>7.4</v>
      </c>
      <c r="M94" s="27">
        <v>1.6863283909210154</v>
      </c>
      <c r="N94" s="27">
        <v>4.9188007495315418</v>
      </c>
      <c r="O94" s="27">
        <f t="shared" si="9"/>
        <v>7.3975000000000009</v>
      </c>
      <c r="P94" s="27">
        <f t="shared" si="10"/>
        <v>1.6955939315304713</v>
      </c>
      <c r="Q94" s="27">
        <f t="shared" si="11"/>
        <v>5.0033833021028515</v>
      </c>
      <c r="R94" s="27">
        <v>7.75</v>
      </c>
      <c r="S94" s="2">
        <v>-387</v>
      </c>
      <c r="T94" s="27">
        <v>0.82463311424159536</v>
      </c>
      <c r="U94" s="38">
        <v>4.8667499479491987</v>
      </c>
      <c r="V94" s="100"/>
      <c r="W94" s="27"/>
      <c r="X94" s="27"/>
      <c r="Y94" s="27"/>
      <c r="Z94" s="27"/>
      <c r="AA94" s="27"/>
      <c r="AB94" s="38"/>
      <c r="AC94" s="27">
        <f t="shared" si="6"/>
        <v>7.0307166978971489</v>
      </c>
      <c r="AD94" s="27">
        <f t="shared" si="14"/>
        <v>75.883057099461652</v>
      </c>
      <c r="AE94" s="35">
        <f t="shared" si="15"/>
        <v>0.10670245532733356</v>
      </c>
    </row>
    <row r="95" spans="1:31" x14ac:dyDescent="0.3">
      <c r="A95" s="18">
        <v>99.145833333335759</v>
      </c>
      <c r="B95" s="19">
        <v>2</v>
      </c>
      <c r="C95" s="27">
        <v>7.22</v>
      </c>
      <c r="D95" s="27">
        <v>2.4275716396775051</v>
      </c>
      <c r="E95" s="27">
        <v>5.3612325629814697</v>
      </c>
      <c r="F95" s="27">
        <v>7.21</v>
      </c>
      <c r="G95" s="27">
        <v>2.5572892082098915</v>
      </c>
      <c r="H95" s="27">
        <v>5.2050801582344368</v>
      </c>
      <c r="I95" s="27">
        <v>7.23</v>
      </c>
      <c r="J95" s="27">
        <v>2.4368371802869619</v>
      </c>
      <c r="K95" s="27">
        <v>4.7886737455756814</v>
      </c>
      <c r="L95" s="27">
        <v>7.2</v>
      </c>
      <c r="M95" s="27">
        <v>2.4553682615058743</v>
      </c>
      <c r="N95" s="27">
        <v>5.0489277534874031</v>
      </c>
      <c r="O95" s="27">
        <f t="shared" si="9"/>
        <v>7.2149999999999999</v>
      </c>
      <c r="P95" s="27">
        <f t="shared" si="10"/>
        <v>2.4275716396775051</v>
      </c>
      <c r="Q95" s="27">
        <f t="shared" si="11"/>
        <v>5.100978555069748</v>
      </c>
      <c r="R95" s="27">
        <v>7.51</v>
      </c>
      <c r="S95" s="2">
        <v>-400</v>
      </c>
      <c r="T95" s="27">
        <v>1.575141903607542</v>
      </c>
      <c r="U95" s="38">
        <v>5.2571309598167808</v>
      </c>
      <c r="V95" s="100"/>
      <c r="W95" s="27"/>
      <c r="X95" s="27"/>
      <c r="Y95" s="27"/>
      <c r="Z95" s="27"/>
      <c r="AA95" s="27"/>
      <c r="AB95" s="38"/>
      <c r="AC95" s="27">
        <f t="shared" si="6"/>
        <v>6.9331214449302525</v>
      </c>
      <c r="AD95" s="27">
        <f t="shared" si="14"/>
        <v>64.985877444096516</v>
      </c>
      <c r="AE95" s="35">
        <f t="shared" si="15"/>
        <v>9.011099610505495E-2</v>
      </c>
    </row>
    <row r="96" spans="1:31" x14ac:dyDescent="0.3">
      <c r="A96" s="18">
        <v>103.21875</v>
      </c>
      <c r="B96" s="19">
        <v>2</v>
      </c>
      <c r="C96" s="27">
        <v>6.99</v>
      </c>
      <c r="D96" s="27">
        <v>5.9855392337086597</v>
      </c>
      <c r="E96" s="27">
        <v>5.2831563606079532</v>
      </c>
      <c r="F96" s="27">
        <v>6.98</v>
      </c>
      <c r="G96" s="27">
        <v>5.9392115306613782</v>
      </c>
      <c r="H96" s="27">
        <v>4.6325213408286476</v>
      </c>
      <c r="I96" s="27">
        <v>6.99</v>
      </c>
      <c r="J96" s="27">
        <v>6.0689290991937641</v>
      </c>
      <c r="K96" s="27">
        <v>4.6845721424109934</v>
      </c>
      <c r="L96" s="27">
        <v>6.97</v>
      </c>
      <c r="M96" s="27">
        <v>5.976273693099202</v>
      </c>
      <c r="N96" s="27">
        <v>4.8146991463668538</v>
      </c>
      <c r="O96" s="27">
        <f t="shared" si="9"/>
        <v>6.9824999999999999</v>
      </c>
      <c r="P96" s="27">
        <f t="shared" si="10"/>
        <v>5.9855392337086597</v>
      </c>
      <c r="Q96" s="27">
        <f t="shared" si="11"/>
        <v>4.853737247553612</v>
      </c>
      <c r="R96" s="27">
        <v>7.46</v>
      </c>
      <c r="S96" s="2">
        <v>-407</v>
      </c>
      <c r="T96" s="27">
        <v>2.5943513706477161</v>
      </c>
      <c r="U96" s="38">
        <v>5.1009785550697488</v>
      </c>
      <c r="V96" s="100"/>
      <c r="W96" s="27"/>
      <c r="X96" s="27"/>
      <c r="Y96" s="27"/>
      <c r="Z96" s="27"/>
      <c r="AA96" s="27"/>
      <c r="AB96" s="38"/>
      <c r="AC96" s="27">
        <f t="shared" ref="AC96:AC112" si="16">(12.0341-Q96)</f>
        <v>7.1803627524463884</v>
      </c>
      <c r="AD96" s="27">
        <f t="shared" si="14"/>
        <v>16.640155378370626</v>
      </c>
      <c r="AE96" s="35">
        <f t="shared" si="15"/>
        <v>2.3896470374754574E-2</v>
      </c>
    </row>
    <row r="97" spans="1:31" x14ac:dyDescent="0.3">
      <c r="A97" s="18">
        <v>104.21875</v>
      </c>
      <c r="B97" s="19">
        <v>2</v>
      </c>
      <c r="C97" s="27">
        <v>6.99</v>
      </c>
      <c r="D97" s="27">
        <v>6.3746919393058157</v>
      </c>
      <c r="E97" s="27">
        <v>5.3352071621902972</v>
      </c>
      <c r="F97" s="27">
        <v>7</v>
      </c>
      <c r="G97" s="27">
        <v>6.5414716702760263</v>
      </c>
      <c r="H97" s="27">
        <v>4.3722673329169268</v>
      </c>
      <c r="I97" s="27">
        <v>6.98</v>
      </c>
      <c r="J97" s="27">
        <v>6.3839574799152716</v>
      </c>
      <c r="K97" s="27">
        <v>4.6064959400374761</v>
      </c>
      <c r="L97" s="27">
        <v>6.99</v>
      </c>
      <c r="M97" s="27">
        <v>6.5414716702760263</v>
      </c>
      <c r="N97" s="27">
        <v>4.4503435352904441</v>
      </c>
      <c r="O97" s="27">
        <f t="shared" si="9"/>
        <v>6.99</v>
      </c>
      <c r="P97" s="27">
        <f t="shared" si="10"/>
        <v>6.3746919393058157</v>
      </c>
      <c r="Q97" s="27">
        <f t="shared" si="11"/>
        <v>4.6910784926087858</v>
      </c>
      <c r="R97" s="27">
        <v>7.07</v>
      </c>
      <c r="S97" s="2">
        <v>-395</v>
      </c>
      <c r="T97" s="27">
        <v>4.4659905737578542</v>
      </c>
      <c r="U97" s="38">
        <v>4.9188007495315418</v>
      </c>
      <c r="V97" s="100"/>
      <c r="W97" s="27"/>
      <c r="X97" s="27"/>
      <c r="Y97" s="27"/>
      <c r="Z97" s="27"/>
      <c r="AA97" s="27"/>
      <c r="AB97" s="38"/>
      <c r="AC97" s="27">
        <f t="shared" si="16"/>
        <v>7.3430215073912146</v>
      </c>
      <c r="AD97" s="27">
        <f t="shared" si="14"/>
        <v>13.187072475692929</v>
      </c>
      <c r="AE97" s="35">
        <f t="shared" si="15"/>
        <v>1.9366591361707979E-2</v>
      </c>
    </row>
    <row r="98" spans="1:31" x14ac:dyDescent="0.3">
      <c r="A98" s="18">
        <v>105.26041666667152</v>
      </c>
      <c r="B98" s="19">
        <v>2</v>
      </c>
      <c r="C98" s="27">
        <v>7</v>
      </c>
      <c r="D98" s="27">
        <v>7.3753703251270784</v>
      </c>
      <c r="E98" s="27">
        <v>5.0229023526962315</v>
      </c>
      <c r="F98" s="27">
        <v>7.02</v>
      </c>
      <c r="G98" s="27">
        <v>7.1993250535474118</v>
      </c>
      <c r="H98" s="27">
        <v>4.3202165313345828</v>
      </c>
      <c r="I98" s="27">
        <v>7.01</v>
      </c>
      <c r="J98" s="27">
        <v>7.6070088403634806</v>
      </c>
      <c r="K98" s="27">
        <v>4.216114928169894</v>
      </c>
      <c r="L98" s="27">
        <v>7</v>
      </c>
      <c r="M98" s="27">
        <v>7.5236189748783762</v>
      </c>
      <c r="N98" s="27">
        <v>4.2681657297522371</v>
      </c>
      <c r="O98" s="27">
        <f t="shared" si="9"/>
        <v>7.0075000000000003</v>
      </c>
      <c r="P98" s="27">
        <f t="shared" si="10"/>
        <v>7.3753703251270784</v>
      </c>
      <c r="Q98" s="27">
        <f t="shared" si="11"/>
        <v>4.4568498854882366</v>
      </c>
      <c r="R98" s="27">
        <v>7.2</v>
      </c>
      <c r="S98" s="2">
        <v>-400</v>
      </c>
      <c r="T98" s="27">
        <v>6.6341270763705866</v>
      </c>
      <c r="U98" s="38">
        <v>4.216114928169894</v>
      </c>
      <c r="V98" s="100"/>
      <c r="W98" s="27"/>
      <c r="X98" s="27"/>
      <c r="Y98" s="27"/>
      <c r="Z98" s="27"/>
      <c r="AA98" s="27"/>
      <c r="AB98" s="38"/>
      <c r="AC98" s="27">
        <f t="shared" si="16"/>
        <v>7.5772501145117639</v>
      </c>
      <c r="AD98" s="27">
        <f t="shared" si="14"/>
        <v>2.6642883148076413</v>
      </c>
      <c r="AE98" s="35">
        <f t="shared" si="15"/>
        <v>4.0375957876937112E-3</v>
      </c>
    </row>
    <row r="99" spans="1:31" x14ac:dyDescent="0.3">
      <c r="A99" s="18">
        <v>106.26388888889051</v>
      </c>
      <c r="B99" s="19">
        <v>2</v>
      </c>
      <c r="C99" s="27">
        <v>7.2</v>
      </c>
      <c r="D99" s="27">
        <v>6.9491554570920959</v>
      </c>
      <c r="E99" s="27">
        <v>4.9708515511138875</v>
      </c>
      <c r="F99" s="27">
        <v>6.96</v>
      </c>
      <c r="G99" s="27">
        <v>7.2085905941568678</v>
      </c>
      <c r="H99" s="27">
        <v>4.0339371226316887</v>
      </c>
      <c r="I99" s="27">
        <v>6.98</v>
      </c>
      <c r="J99" s="27">
        <v>7.5143534342689211</v>
      </c>
      <c r="K99" s="27">
        <v>3.6695815115552772</v>
      </c>
      <c r="L99" s="27">
        <v>6.99</v>
      </c>
      <c r="M99" s="27">
        <v>7.3846358657365343</v>
      </c>
      <c r="N99" s="27">
        <v>3.7216323131376221</v>
      </c>
      <c r="O99" s="27">
        <f t="shared" si="9"/>
        <v>7.0325000000000006</v>
      </c>
      <c r="P99" s="27">
        <f t="shared" si="10"/>
        <v>6.9491554570920959</v>
      </c>
      <c r="Q99" s="27">
        <f t="shared" si="11"/>
        <v>4.0990006246096193</v>
      </c>
      <c r="R99" s="27">
        <v>7.3</v>
      </c>
      <c r="S99" s="2">
        <v>-405</v>
      </c>
      <c r="T99" s="27">
        <v>3.8729959747526617</v>
      </c>
      <c r="U99" s="38">
        <v>3.9558609202581718</v>
      </c>
      <c r="V99" s="100"/>
      <c r="W99" s="27"/>
      <c r="X99" s="27"/>
      <c r="Y99" s="27"/>
      <c r="Z99" s="27"/>
      <c r="AA99" s="27"/>
      <c r="AB99" s="38"/>
      <c r="AC99" s="27">
        <f t="shared" si="16"/>
        <v>7.9350993753903811</v>
      </c>
      <c r="AD99" s="27">
        <f t="shared" si="14"/>
        <v>12.425098560908445</v>
      </c>
      <c r="AE99" s="35">
        <f t="shared" si="15"/>
        <v>1.9718878365965704E-2</v>
      </c>
    </row>
    <row r="100" spans="1:31" x14ac:dyDescent="0.3">
      <c r="A100" s="18">
        <v>107.26041666667152</v>
      </c>
      <c r="B100" s="19">
        <v>2</v>
      </c>
      <c r="C100" s="27">
        <v>6.99</v>
      </c>
      <c r="D100" s="27">
        <v>7.2271216753757797</v>
      </c>
      <c r="E100" s="27">
        <v>5.0229023526962315</v>
      </c>
      <c r="F100" s="27">
        <v>7</v>
      </c>
      <c r="G100" s="27">
        <v>7.7274608682864105</v>
      </c>
      <c r="H100" s="27">
        <v>3.9038101186758274</v>
      </c>
      <c r="I100" s="27">
        <v>6.95</v>
      </c>
      <c r="J100" s="27">
        <v>7.4958223530500083</v>
      </c>
      <c r="K100" s="27">
        <v>4.0079117218405163</v>
      </c>
      <c r="L100" s="27">
        <v>6.98</v>
      </c>
      <c r="M100" s="27">
        <v>7.0140142413582893</v>
      </c>
      <c r="N100" s="27">
        <v>3.825733916302311</v>
      </c>
      <c r="O100" s="27">
        <f t="shared" si="9"/>
        <v>6.98</v>
      </c>
      <c r="P100" s="27">
        <f t="shared" si="10"/>
        <v>7.2271216753757797</v>
      </c>
      <c r="Q100" s="27">
        <f t="shared" si="11"/>
        <v>4.1900895273787215</v>
      </c>
      <c r="R100" s="27">
        <v>7.23</v>
      </c>
      <c r="S100" s="2">
        <v>-402</v>
      </c>
      <c r="T100" s="27">
        <v>4.1602277336458009</v>
      </c>
      <c r="U100" s="38">
        <v>4.3982927337080993</v>
      </c>
      <c r="V100" s="100"/>
      <c r="W100" s="27"/>
      <c r="X100" s="27"/>
      <c r="Y100" s="27"/>
      <c r="Z100" s="27"/>
      <c r="AA100" s="27"/>
      <c r="AB100" s="38"/>
      <c r="AC100" s="27">
        <f t="shared" si="16"/>
        <v>7.8440104726212789</v>
      </c>
      <c r="AD100" s="27">
        <v>0</v>
      </c>
      <c r="AE100" s="35">
        <v>0</v>
      </c>
    </row>
    <row r="101" spans="1:31" x14ac:dyDescent="0.3">
      <c r="A101" s="18">
        <v>108.30208333333576</v>
      </c>
      <c r="B101" s="19">
        <v>2</v>
      </c>
      <c r="C101" s="27">
        <v>6.98</v>
      </c>
      <c r="D101" s="27">
        <v>6.9491554570920959</v>
      </c>
      <c r="E101" s="27">
        <v>4.7886737455756814</v>
      </c>
      <c r="F101" s="27">
        <v>6.99</v>
      </c>
      <c r="G101" s="27">
        <v>7.3012460002514299</v>
      </c>
      <c r="H101" s="27">
        <v>3.9298355194669998</v>
      </c>
      <c r="I101" s="27">
        <v>6.97</v>
      </c>
      <c r="J101" s="27">
        <v>7.171528431719044</v>
      </c>
      <c r="K101" s="27">
        <v>3.9558609202581718</v>
      </c>
      <c r="L101" s="27">
        <v>6.98</v>
      </c>
      <c r="M101" s="27">
        <v>7.3197770814703418</v>
      </c>
      <c r="N101" s="27">
        <v>4.1380387257963775</v>
      </c>
      <c r="O101" s="27">
        <f t="shared" si="9"/>
        <v>6.98</v>
      </c>
      <c r="P101" s="27">
        <f t="shared" si="10"/>
        <v>6.9491554570920959</v>
      </c>
      <c r="Q101" s="27">
        <f t="shared" si="11"/>
        <v>4.2031022277743073</v>
      </c>
      <c r="R101" s="27">
        <v>7.19</v>
      </c>
      <c r="S101" s="2">
        <v>-404</v>
      </c>
      <c r="T101" s="27">
        <v>5.5593243656736764</v>
      </c>
      <c r="U101" s="38">
        <v>4.3722673329169268</v>
      </c>
      <c r="V101" s="100"/>
      <c r="W101" s="27"/>
      <c r="X101" s="27"/>
      <c r="Y101" s="27"/>
      <c r="Z101" s="27"/>
      <c r="AA101" s="27"/>
      <c r="AB101" s="38"/>
      <c r="AC101" s="27">
        <f t="shared" si="16"/>
        <v>7.8309977722256932</v>
      </c>
      <c r="AD101" s="27">
        <v>0</v>
      </c>
      <c r="AE101" s="35">
        <v>0</v>
      </c>
    </row>
    <row r="102" spans="1:31" x14ac:dyDescent="0.3">
      <c r="A102" s="18">
        <v>109.30208333333576</v>
      </c>
      <c r="B102" s="19">
        <v>2</v>
      </c>
      <c r="C102" s="27">
        <v>7.37</v>
      </c>
      <c r="D102" s="27">
        <v>2.3997750178491373</v>
      </c>
      <c r="E102" s="27">
        <v>4.8927753487403702</v>
      </c>
      <c r="F102" s="27">
        <v>7.35</v>
      </c>
      <c r="G102" s="27">
        <v>2.2237297462694707</v>
      </c>
      <c r="H102" s="27">
        <v>4.5023943368727872</v>
      </c>
      <c r="I102" s="27">
        <v>7.36</v>
      </c>
      <c r="J102" s="27">
        <v>2.251526368097839</v>
      </c>
      <c r="K102" s="27">
        <v>3.9558609202581718</v>
      </c>
      <c r="L102" s="27">
        <v>7.33</v>
      </c>
      <c r="M102" s="27">
        <v>2.316385152364032</v>
      </c>
      <c r="N102" s="27">
        <v>4.2421403289610655</v>
      </c>
      <c r="O102" s="27">
        <f t="shared" si="9"/>
        <v>7.3524999999999991</v>
      </c>
      <c r="P102" s="27">
        <f t="shared" si="10"/>
        <v>2.3997750178491373</v>
      </c>
      <c r="Q102" s="27">
        <f t="shared" si="11"/>
        <v>4.3982927337080984</v>
      </c>
      <c r="R102" s="27">
        <v>7.54</v>
      </c>
      <c r="S102" s="2">
        <v>-400</v>
      </c>
      <c r="T102" s="27">
        <v>1.3435033883711385</v>
      </c>
      <c r="U102" s="38">
        <v>5.6475119716843638</v>
      </c>
      <c r="V102" s="101" t="s">
        <v>47</v>
      </c>
      <c r="W102" s="27"/>
      <c r="X102" s="27"/>
      <c r="Y102" s="27"/>
      <c r="Z102" s="27"/>
      <c r="AA102" s="27"/>
      <c r="AB102" s="38"/>
      <c r="AC102" s="27">
        <f t="shared" si="16"/>
        <v>7.6358072662919021</v>
      </c>
      <c r="AD102" s="27">
        <f>((AC102-P102)/AC102)*100</f>
        <v>68.572084991682686</v>
      </c>
      <c r="AE102" s="35">
        <f>(AC102-P102)*0.02</f>
        <v>0.1047206449688553</v>
      </c>
    </row>
    <row r="103" spans="1:31" x14ac:dyDescent="0.3">
      <c r="A103" s="91">
        <v>110.32291666667152</v>
      </c>
      <c r="B103" s="92">
        <v>2</v>
      </c>
      <c r="C103" s="94">
        <v>7.25</v>
      </c>
      <c r="D103" s="94">
        <v>3.1317527259961713</v>
      </c>
      <c r="E103" s="94">
        <v>4.7105975432021649</v>
      </c>
      <c r="F103" s="94">
        <v>7.23</v>
      </c>
      <c r="G103" s="94">
        <v>3.0854250229488911</v>
      </c>
      <c r="H103" s="94">
        <v>4.3462419321257544</v>
      </c>
      <c r="I103" s="94">
        <v>7.22</v>
      </c>
      <c r="J103" s="94">
        <v>2.9835040762448735</v>
      </c>
      <c r="K103" s="94">
        <v>4.2941911305434104</v>
      </c>
      <c r="L103" s="94">
        <v>7.26</v>
      </c>
      <c r="M103" s="94">
        <v>2.9649729950259611</v>
      </c>
      <c r="N103" s="94">
        <v>4.2681657297522371</v>
      </c>
      <c r="O103" s="94">
        <f t="shared" si="9"/>
        <v>7.24</v>
      </c>
      <c r="P103" s="94">
        <f t="shared" si="10"/>
        <v>3.1317527259961713</v>
      </c>
      <c r="Q103" s="94">
        <f t="shared" si="11"/>
        <v>4.4047990839058917</v>
      </c>
      <c r="R103" s="94">
        <v>7.67</v>
      </c>
      <c r="S103" s="56">
        <v>-402</v>
      </c>
      <c r="T103" s="94">
        <v>1.2045202792292966</v>
      </c>
      <c r="U103" s="95">
        <v>4.6064959400374761</v>
      </c>
      <c r="V103" s="100"/>
      <c r="W103" s="27"/>
      <c r="X103" s="27"/>
      <c r="Y103" s="27"/>
      <c r="Z103" s="27"/>
      <c r="AA103" s="27"/>
      <c r="AB103" s="38"/>
      <c r="AC103" s="27">
        <f t="shared" si="16"/>
        <v>7.6293009160941088</v>
      </c>
      <c r="AD103" s="27">
        <f>((AC103-P103)/AC103)*100</f>
        <v>58.950986985063089</v>
      </c>
      <c r="AE103" s="35">
        <f>(AC103-P103)*0.02</f>
        <v>8.9950963801958758E-2</v>
      </c>
    </row>
    <row r="104" spans="1:31" x14ac:dyDescent="0.3">
      <c r="A104" s="18">
        <v>111.16666666667152</v>
      </c>
      <c r="B104" s="19">
        <v>2</v>
      </c>
      <c r="C104" s="27">
        <v>7.15</v>
      </c>
      <c r="D104" s="27">
        <v>4.252883139740363</v>
      </c>
      <c r="E104" s="27">
        <v>5.5173849677285025</v>
      </c>
      <c r="F104" s="27">
        <v>7.12</v>
      </c>
      <c r="G104" s="27">
        <v>4.1972898960836265</v>
      </c>
      <c r="H104" s="27">
        <v>5.1009785550697488</v>
      </c>
      <c r="I104" s="27">
        <v>7.14</v>
      </c>
      <c r="J104" s="27">
        <v>4.1046344899890643</v>
      </c>
      <c r="K104" s="27">
        <v>4.7626483447845098</v>
      </c>
      <c r="L104" s="27">
        <v>7.13</v>
      </c>
      <c r="M104" s="27">
        <v>4.2899453021781868</v>
      </c>
      <c r="N104" s="27">
        <v>4.5804705392463037</v>
      </c>
      <c r="O104" s="27">
        <f t="shared" si="9"/>
        <v>7.1349999999999998</v>
      </c>
      <c r="P104" s="27">
        <f t="shared" si="10"/>
        <v>4.252883139740363</v>
      </c>
      <c r="Q104" s="27">
        <f t="shared" si="11"/>
        <v>4.9903706017072658</v>
      </c>
      <c r="R104" s="27">
        <v>7.5</v>
      </c>
      <c r="S104" s="2">
        <v>-400</v>
      </c>
      <c r="T104" s="27">
        <v>2.5850858300382602</v>
      </c>
      <c r="U104" s="38">
        <v>4.8927753487403702</v>
      </c>
      <c r="V104" s="100"/>
      <c r="W104" s="27"/>
      <c r="X104" s="27"/>
      <c r="Y104" s="27"/>
      <c r="Z104" s="27"/>
      <c r="AA104" s="27"/>
      <c r="AB104" s="38"/>
      <c r="AC104" s="27">
        <f t="shared" si="16"/>
        <v>7.0437293982927347</v>
      </c>
      <c r="AD104" s="27">
        <f>((AC104-P104)/AC104)*100</f>
        <v>39.621713168436301</v>
      </c>
      <c r="AE104" s="35">
        <f>(AC104-P104)*0.02</f>
        <v>5.5816925171047437E-2</v>
      </c>
    </row>
    <row r="105" spans="1:31" x14ac:dyDescent="0.3">
      <c r="A105" s="18">
        <v>112.27083333333576</v>
      </c>
      <c r="B105" s="19">
        <v>2</v>
      </c>
      <c r="C105" s="27">
        <v>7.07</v>
      </c>
      <c r="D105" s="27">
        <v>5.5871209875020451</v>
      </c>
      <c r="E105" s="27">
        <v>5.6475119716843638</v>
      </c>
      <c r="F105" s="27">
        <v>7.05</v>
      </c>
      <c r="G105" s="27">
        <v>5.8836182870046416</v>
      </c>
      <c r="H105" s="27">
        <v>4.3202165313345828</v>
      </c>
      <c r="I105" s="27">
        <v>7.08</v>
      </c>
      <c r="J105" s="27">
        <v>5.6149176093304138</v>
      </c>
      <c r="K105" s="27">
        <v>4.5804705392463037</v>
      </c>
      <c r="L105" s="27">
        <v>7.04</v>
      </c>
      <c r="M105" s="27">
        <v>5.7446351778627989</v>
      </c>
      <c r="N105" s="27">
        <v>4.4243181344992708</v>
      </c>
      <c r="O105" s="27">
        <f t="shared" si="9"/>
        <v>7.0600000000000005</v>
      </c>
      <c r="P105" s="27">
        <f t="shared" si="10"/>
        <v>5.5871209875020451</v>
      </c>
      <c r="Q105" s="27">
        <f t="shared" si="11"/>
        <v>4.7431292941911298</v>
      </c>
      <c r="R105" s="27">
        <v>7.66</v>
      </c>
      <c r="S105" s="2">
        <v>-400</v>
      </c>
      <c r="T105" s="27">
        <v>3.0483628605110664</v>
      </c>
      <c r="U105" s="38">
        <v>5.0749531542785755</v>
      </c>
      <c r="V105" s="100"/>
      <c r="W105" s="27"/>
      <c r="X105" s="27"/>
      <c r="Y105" s="27"/>
      <c r="Z105" s="27"/>
      <c r="AA105" s="27"/>
      <c r="AB105" s="38"/>
      <c r="AC105" s="27">
        <f t="shared" si="16"/>
        <v>7.2909707058088706</v>
      </c>
      <c r="AD105" s="27">
        <f>((AC105-P105)/AC105)*100</f>
        <v>23.369312359866328</v>
      </c>
      <c r="AE105" s="35">
        <f>(AC105-P105)*0.02</f>
        <v>3.4076994366136509E-2</v>
      </c>
    </row>
    <row r="106" spans="1:31" x14ac:dyDescent="0.3">
      <c r="A106" s="18">
        <v>113.25347222222626</v>
      </c>
      <c r="B106" s="19">
        <v>2</v>
      </c>
      <c r="C106" s="27">
        <v>7.01</v>
      </c>
      <c r="D106" s="27">
        <v>6.6155959951516756</v>
      </c>
      <c r="E106" s="27">
        <v>4.9708515511138875</v>
      </c>
      <c r="F106" s="27">
        <v>7.02</v>
      </c>
      <c r="G106" s="27">
        <v>6.69898586063678</v>
      </c>
      <c r="H106" s="27">
        <v>4.2681657297522371</v>
      </c>
      <c r="I106" s="27">
        <v>7</v>
      </c>
      <c r="J106" s="27">
        <v>6.8379689697786228</v>
      </c>
      <c r="K106" s="27">
        <v>4.3722673329169268</v>
      </c>
      <c r="L106" s="27">
        <v>7.03</v>
      </c>
      <c r="M106" s="27">
        <v>6.8657655916069906</v>
      </c>
      <c r="N106" s="27">
        <v>3.9038101186758274</v>
      </c>
      <c r="O106" s="27">
        <f t="shared" si="9"/>
        <v>7.0150000000000006</v>
      </c>
      <c r="P106" s="27">
        <f t="shared" si="10"/>
        <v>6.6155959951516756</v>
      </c>
      <c r="Q106" s="27">
        <f t="shared" si="11"/>
        <v>4.3787736831147201</v>
      </c>
      <c r="R106" s="27">
        <v>7.24</v>
      </c>
      <c r="S106" s="2">
        <v>-400</v>
      </c>
      <c r="T106" s="27">
        <v>3.3726567818420308</v>
      </c>
      <c r="U106" s="38">
        <v>4.8146991463668538</v>
      </c>
      <c r="V106" s="100"/>
      <c r="W106" s="27"/>
      <c r="X106" s="27"/>
      <c r="Y106" s="27"/>
      <c r="Z106" s="27"/>
      <c r="AA106" s="27"/>
      <c r="AB106" s="38"/>
      <c r="AC106" s="27">
        <f t="shared" si="16"/>
        <v>7.6553263168852803</v>
      </c>
      <c r="AD106" s="27">
        <f>((AC106-P106)/AC106)*100</f>
        <v>13.581789706864376</v>
      </c>
      <c r="AE106" s="35">
        <f>(AC106-P106)*0.02</f>
        <v>2.0794606434672094E-2</v>
      </c>
    </row>
    <row r="107" spans="1:31" x14ac:dyDescent="0.3">
      <c r="A107" s="18">
        <v>114.30208333333576</v>
      </c>
      <c r="B107" s="19">
        <v>2</v>
      </c>
      <c r="C107" s="27">
        <v>6.99</v>
      </c>
      <c r="D107" s="27">
        <v>7.3290426220797986</v>
      </c>
      <c r="E107" s="27">
        <v>4.6845721424109934</v>
      </c>
      <c r="F107" s="27">
        <v>7</v>
      </c>
      <c r="G107" s="27">
        <v>7.3939014063459902</v>
      </c>
      <c r="H107" s="27">
        <v>4.0859879242140327</v>
      </c>
      <c r="I107" s="27">
        <v>7</v>
      </c>
      <c r="J107" s="27">
        <v>7.4402291093932709</v>
      </c>
      <c r="K107" s="27">
        <v>4.0339371226316887</v>
      </c>
      <c r="L107" s="27">
        <v>6.98</v>
      </c>
      <c r="M107" s="27">
        <v>7.5606811373162008</v>
      </c>
      <c r="N107" s="27">
        <v>4.0079117218405163</v>
      </c>
      <c r="O107" s="27">
        <f t="shared" si="9"/>
        <v>6.9925000000000006</v>
      </c>
      <c r="P107" s="27">
        <f t="shared" si="10"/>
        <v>7.3290426220797986</v>
      </c>
      <c r="Q107" s="27">
        <f t="shared" si="11"/>
        <v>4.2031022277743073</v>
      </c>
      <c r="R107" s="27">
        <v>7.76</v>
      </c>
      <c r="S107" s="2">
        <v>-398</v>
      </c>
      <c r="T107" s="27">
        <v>1.6029385254359101</v>
      </c>
      <c r="U107" s="38">
        <v>4.1900895273787224</v>
      </c>
      <c r="V107" s="100"/>
      <c r="W107" s="27"/>
      <c r="X107" s="27"/>
      <c r="Y107" s="27"/>
      <c r="Z107" s="27"/>
      <c r="AA107" s="27"/>
      <c r="AB107" s="38"/>
      <c r="AC107" s="27">
        <f t="shared" si="16"/>
        <v>7.8309977722256932</v>
      </c>
      <c r="AD107" s="27">
        <v>0</v>
      </c>
      <c r="AE107" s="35">
        <v>0</v>
      </c>
    </row>
    <row r="108" spans="1:31" x14ac:dyDescent="0.3">
      <c r="A108" s="18">
        <v>115.26041666667152</v>
      </c>
      <c r="B108" s="19">
        <v>2</v>
      </c>
      <c r="C108" s="27">
        <v>7</v>
      </c>
      <c r="D108" s="27">
        <v>7.3846358657365343</v>
      </c>
      <c r="E108" s="27">
        <v>4.5544451384551321</v>
      </c>
      <c r="F108" s="27">
        <v>7.01</v>
      </c>
      <c r="G108" s="27">
        <v>7.6162743809729374</v>
      </c>
      <c r="H108" s="27">
        <v>4.3462419321257544</v>
      </c>
      <c r="I108" s="27">
        <v>7</v>
      </c>
      <c r="J108" s="27">
        <v>7.9405683023039026</v>
      </c>
      <c r="K108" s="27">
        <v>4.0599625234228602</v>
      </c>
      <c r="L108" s="27">
        <v>7.02</v>
      </c>
      <c r="M108" s="27">
        <v>7.8849750586471652</v>
      </c>
      <c r="N108" s="27">
        <v>4.0079117218405163</v>
      </c>
      <c r="O108" s="27">
        <f t="shared" si="9"/>
        <v>7.0074999999999994</v>
      </c>
      <c r="P108" s="27">
        <f t="shared" si="10"/>
        <v>7.3846358657365343</v>
      </c>
      <c r="Q108" s="27">
        <f t="shared" si="11"/>
        <v>4.2421403289610655</v>
      </c>
      <c r="R108" s="27">
        <v>7.33</v>
      </c>
      <c r="S108" s="2">
        <v>-406</v>
      </c>
      <c r="T108" s="27">
        <v>3.8822615153621176</v>
      </c>
      <c r="U108" s="38">
        <v>4.0599625234228602</v>
      </c>
      <c r="V108" s="100"/>
      <c r="W108" s="27"/>
      <c r="X108" s="27"/>
      <c r="Y108" s="27"/>
      <c r="Z108" s="27"/>
      <c r="AA108" s="27"/>
      <c r="AB108" s="38"/>
      <c r="AC108" s="27">
        <f t="shared" si="16"/>
        <v>7.7919596710389349</v>
      </c>
      <c r="AD108" s="27">
        <v>0</v>
      </c>
      <c r="AE108" s="35">
        <v>0</v>
      </c>
    </row>
    <row r="109" spans="1:31" x14ac:dyDescent="0.3">
      <c r="A109" s="18">
        <v>116.35069444444525</v>
      </c>
      <c r="B109" s="19">
        <v>2</v>
      </c>
      <c r="C109" s="27">
        <v>6.95</v>
      </c>
      <c r="D109" s="27">
        <v>8.0888169520551987</v>
      </c>
      <c r="E109" s="27">
        <v>4.5804705392463037</v>
      </c>
      <c r="F109" s="27">
        <v>6.98</v>
      </c>
      <c r="G109" s="27">
        <v>7.7737885713336921</v>
      </c>
      <c r="H109" s="27">
        <v>4.0859879242140327</v>
      </c>
      <c r="I109" s="27">
        <v>6.96</v>
      </c>
      <c r="J109" s="27">
        <v>8.3111899266821485</v>
      </c>
      <c r="K109" s="27">
        <v>3.7216323131376221</v>
      </c>
      <c r="L109" s="27">
        <v>6.99</v>
      </c>
      <c r="M109" s="27">
        <v>8.3389865485105155</v>
      </c>
      <c r="N109" s="27">
        <v>3.9818863210493443</v>
      </c>
      <c r="O109" s="27">
        <f t="shared" si="9"/>
        <v>6.9700000000000006</v>
      </c>
      <c r="P109" s="27">
        <f t="shared" si="10"/>
        <v>8.0888169520551987</v>
      </c>
      <c r="Q109" s="27">
        <f t="shared" si="11"/>
        <v>4.092494274411826</v>
      </c>
      <c r="R109" s="27">
        <v>7.14</v>
      </c>
      <c r="S109" s="2">
        <v>-408</v>
      </c>
      <c r="T109" s="27">
        <v>5.466668959579116</v>
      </c>
      <c r="U109" s="38">
        <v>4.1640641265875491</v>
      </c>
      <c r="V109" s="100"/>
      <c r="W109" s="27"/>
      <c r="X109" s="27"/>
      <c r="Y109" s="27"/>
      <c r="Z109" s="27"/>
      <c r="AA109" s="27"/>
      <c r="AB109" s="38"/>
      <c r="AC109" s="27">
        <f t="shared" si="16"/>
        <v>7.9416057255881745</v>
      </c>
      <c r="AD109" s="27">
        <v>0</v>
      </c>
      <c r="AE109" s="35">
        <v>0</v>
      </c>
    </row>
    <row r="110" spans="1:31" x14ac:dyDescent="0.3">
      <c r="A110" s="18">
        <v>119.20833333333576</v>
      </c>
      <c r="B110" s="19">
        <v>2</v>
      </c>
      <c r="C110" s="27">
        <v>7</v>
      </c>
      <c r="D110" s="27">
        <v>7.9498338429133568</v>
      </c>
      <c r="E110" s="27">
        <v>4.4763689360816157</v>
      </c>
      <c r="F110" s="27">
        <v>6.98</v>
      </c>
      <c r="G110" s="27">
        <v>8.2555966830254111</v>
      </c>
      <c r="H110" s="27">
        <v>3.825733916302311</v>
      </c>
      <c r="I110" s="27">
        <v>7.01</v>
      </c>
      <c r="J110" s="27">
        <v>8.1166135738835674</v>
      </c>
      <c r="K110" s="27">
        <v>4.1640641265875491</v>
      </c>
      <c r="L110" s="27">
        <v>6.99</v>
      </c>
      <c r="M110" s="27">
        <v>8.2092689799781287</v>
      </c>
      <c r="N110" s="27">
        <v>4.2421403289610655</v>
      </c>
      <c r="O110" s="27">
        <f t="shared" si="9"/>
        <v>6.995000000000001</v>
      </c>
      <c r="P110" s="27">
        <f t="shared" si="10"/>
        <v>7.9498338429133568</v>
      </c>
      <c r="Q110" s="27">
        <f t="shared" si="11"/>
        <v>4.1770768269831358</v>
      </c>
      <c r="R110" s="27">
        <v>7.21</v>
      </c>
      <c r="S110" s="2">
        <v>-396</v>
      </c>
      <c r="T110" s="27">
        <v>6.81943788855971</v>
      </c>
      <c r="U110" s="38">
        <v>4.1640641265875491</v>
      </c>
      <c r="V110" s="100"/>
      <c r="W110" s="27"/>
      <c r="X110" s="27"/>
      <c r="Y110" s="27"/>
      <c r="Z110" s="27"/>
      <c r="AA110" s="27"/>
      <c r="AB110" s="38"/>
      <c r="AC110" s="27">
        <f t="shared" si="16"/>
        <v>7.8570231730168647</v>
      </c>
      <c r="AD110" s="27">
        <v>0</v>
      </c>
      <c r="AE110" s="35">
        <v>0</v>
      </c>
    </row>
    <row r="111" spans="1:31" x14ac:dyDescent="0.3">
      <c r="A111" s="18">
        <v>120.20486111111677</v>
      </c>
      <c r="B111" s="19">
        <v>2</v>
      </c>
      <c r="C111" s="27">
        <v>7.02</v>
      </c>
      <c r="D111" s="27">
        <v>7.4772912718310964</v>
      </c>
      <c r="E111" s="27">
        <v>4.7105975432021649</v>
      </c>
      <c r="F111" s="27">
        <v>7.02</v>
      </c>
      <c r="G111" s="27">
        <v>7.7274608682864105</v>
      </c>
      <c r="H111" s="27">
        <v>4.5284197376639597</v>
      </c>
      <c r="I111" s="27">
        <v>7.01</v>
      </c>
      <c r="J111" s="27">
        <v>7.9961615459606392</v>
      </c>
      <c r="K111" s="27">
        <v>4.3982927337080993</v>
      </c>
      <c r="L111" s="27">
        <v>7</v>
      </c>
      <c r="M111" s="27">
        <v>7.9127716804755339</v>
      </c>
      <c r="N111" s="27">
        <v>4.5023943368727872</v>
      </c>
      <c r="O111" s="27">
        <f t="shared" si="9"/>
        <v>7.0124999999999993</v>
      </c>
      <c r="P111" s="27">
        <f t="shared" si="10"/>
        <v>7.4772912718310964</v>
      </c>
      <c r="Q111" s="27">
        <f t="shared" si="11"/>
        <v>4.534926087861753</v>
      </c>
      <c r="R111" s="27">
        <v>7.54</v>
      </c>
      <c r="S111" s="2">
        <v>-406</v>
      </c>
      <c r="T111" s="27">
        <v>4.8366121981360992</v>
      </c>
      <c r="U111" s="38">
        <v>4.7366229439933374</v>
      </c>
      <c r="V111" s="100"/>
      <c r="W111" s="27"/>
      <c r="X111" s="27"/>
      <c r="Y111" s="27"/>
      <c r="Z111" s="27"/>
      <c r="AA111" s="27"/>
      <c r="AB111" s="38"/>
      <c r="AC111" s="27">
        <f t="shared" si="16"/>
        <v>7.4991739121382475</v>
      </c>
      <c r="AD111" s="27">
        <v>0</v>
      </c>
      <c r="AE111" s="35">
        <v>0</v>
      </c>
    </row>
    <row r="112" spans="1:31" x14ac:dyDescent="0.3">
      <c r="A112" s="20">
        <v>121.20833333333576</v>
      </c>
      <c r="B112" s="21">
        <v>2</v>
      </c>
      <c r="C112" s="28">
        <v>7</v>
      </c>
      <c r="D112" s="28">
        <v>6.3005676144301681</v>
      </c>
      <c r="E112" s="28">
        <v>4.8407245471580254</v>
      </c>
      <c r="F112" s="28">
        <v>6.95</v>
      </c>
      <c r="G112" s="28">
        <v>6.6619236981989554</v>
      </c>
      <c r="H112" s="28">
        <v>4.6325213408286476</v>
      </c>
      <c r="I112" s="28">
        <v>7</v>
      </c>
      <c r="J112" s="28">
        <v>6.6711892388084131</v>
      </c>
      <c r="K112" s="28">
        <v>4.6325213408286476</v>
      </c>
      <c r="L112" s="28">
        <v>6.98</v>
      </c>
      <c r="M112" s="28">
        <v>6.6804547794178681</v>
      </c>
      <c r="N112" s="28">
        <v>4.3202165313345828</v>
      </c>
      <c r="O112" s="28">
        <f t="shared" si="9"/>
        <v>6.9824999999999999</v>
      </c>
      <c r="P112" s="28">
        <f t="shared" si="10"/>
        <v>6.3005676144301681</v>
      </c>
      <c r="Q112" s="28">
        <f t="shared" si="11"/>
        <v>4.6064959400374761</v>
      </c>
      <c r="R112" s="28">
        <v>7.17</v>
      </c>
      <c r="S112" s="22">
        <v>-403</v>
      </c>
      <c r="T112" s="28">
        <v>5.1145784164197829</v>
      </c>
      <c r="U112" s="39">
        <v>4.7366229439933374</v>
      </c>
      <c r="V112" s="101" t="s">
        <v>48</v>
      </c>
      <c r="W112" s="27"/>
      <c r="X112" s="27"/>
      <c r="Y112" s="27"/>
      <c r="Z112" s="27"/>
      <c r="AA112" s="27"/>
      <c r="AB112" s="38"/>
      <c r="AC112" s="28">
        <f t="shared" si="16"/>
        <v>7.4276040599625244</v>
      </c>
      <c r="AD112" s="28">
        <f>((AC112-P112)/AC112)*100</f>
        <v>15.173620408867658</v>
      </c>
      <c r="AE112" s="36">
        <f>(AC112-P112)*0.02</f>
        <v>2.2540728910647127E-2</v>
      </c>
    </row>
    <row r="113" spans="23:28" x14ac:dyDescent="0.3">
      <c r="W113" s="2"/>
      <c r="X113" s="2"/>
      <c r="Y113" s="2"/>
      <c r="Z113" s="2"/>
      <c r="AA113" s="2"/>
      <c r="AB113" s="2"/>
    </row>
    <row r="114" spans="23:28" x14ac:dyDescent="0.3">
      <c r="W114" s="2"/>
      <c r="X114" s="2"/>
      <c r="Y114" s="2"/>
      <c r="Z114" s="2"/>
      <c r="AA114" s="2"/>
      <c r="AB114" s="2"/>
    </row>
    <row r="115" spans="23:28" x14ac:dyDescent="0.3">
      <c r="W115" s="2"/>
      <c r="X115" s="2"/>
      <c r="Y115" s="2"/>
      <c r="Z115" s="2"/>
      <c r="AA115" s="2"/>
      <c r="AB115" s="2"/>
    </row>
    <row r="116" spans="23:28" x14ac:dyDescent="0.3">
      <c r="W116" s="2"/>
      <c r="X116" s="2"/>
      <c r="Y116" s="2"/>
      <c r="Z116" s="2"/>
      <c r="AA116" s="2"/>
      <c r="AB116" s="2"/>
    </row>
    <row r="117" spans="23:28" x14ac:dyDescent="0.3">
      <c r="W117" s="2"/>
      <c r="X117" s="2"/>
      <c r="Y117" s="2"/>
      <c r="Z117" s="2"/>
      <c r="AA117" s="2"/>
      <c r="AB117" s="2"/>
    </row>
  </sheetData>
  <mergeCells count="16">
    <mergeCell ref="B2:Q2"/>
    <mergeCell ref="A6:E6"/>
    <mergeCell ref="A10:AM10"/>
    <mergeCell ref="AI12:AL12"/>
    <mergeCell ref="Y12:AA12"/>
    <mergeCell ref="R12:U12"/>
    <mergeCell ref="R11:U11"/>
    <mergeCell ref="AC11:AE11"/>
    <mergeCell ref="AG11:AL11"/>
    <mergeCell ref="C12:E12"/>
    <mergeCell ref="F12:H12"/>
    <mergeCell ref="I12:K12"/>
    <mergeCell ref="L12:N12"/>
    <mergeCell ref="C11:Q11"/>
    <mergeCell ref="O12:Q12"/>
    <mergeCell ref="X11:AA11"/>
  </mergeCells>
  <hyperlinks>
    <hyperlink ref="B4" r:id="rId1" tooltip="Persistent link using digital object identifier" xr:uid="{D63C5E57-E254-490C-BA79-647E31C4FA7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C27B-85BE-4C45-8B90-49E75858289F}">
  <dimension ref="A1:V164"/>
  <sheetViews>
    <sheetView tabSelected="1" zoomScale="78" zoomScaleNormal="78" workbookViewId="0">
      <pane xSplit="1" ySplit="14" topLeftCell="B63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4" x14ac:dyDescent="0.3"/>
  <cols>
    <col min="1" max="2" width="17.77734375" customWidth="1"/>
    <col min="3" max="3" width="10.21875" bestFit="1" customWidth="1"/>
    <col min="4" max="5" width="13.88671875" customWidth="1"/>
    <col min="6" max="6" width="10.21875" bestFit="1" customWidth="1"/>
    <col min="7" max="8" width="13.88671875" customWidth="1"/>
    <col min="9" max="10" width="10.21875" bestFit="1" customWidth="1"/>
    <col min="11" max="11" width="11" bestFit="1" customWidth="1"/>
    <col min="12" max="12" width="10.21875" bestFit="1" customWidth="1"/>
    <col min="13" max="13" width="10.6640625" bestFit="1" customWidth="1"/>
    <col min="14" max="14" width="11" bestFit="1" customWidth="1"/>
    <col min="15" max="16" width="10.21875" bestFit="1" customWidth="1"/>
    <col min="17" max="17" width="11" bestFit="1" customWidth="1"/>
    <col min="18" max="18" width="10.21875" bestFit="1" customWidth="1"/>
    <col min="20" max="20" width="13.6640625" customWidth="1"/>
    <col min="21" max="21" width="14.88671875" customWidth="1"/>
    <col min="22" max="22" width="25.109375" customWidth="1"/>
  </cols>
  <sheetData>
    <row r="1" spans="1:22" ht="23.4" x14ac:dyDescent="0.45">
      <c r="A1" s="86" t="s">
        <v>42</v>
      </c>
      <c r="B1" s="90" t="s">
        <v>45</v>
      </c>
      <c r="C1" s="90"/>
      <c r="D1" s="90"/>
      <c r="E1" s="90"/>
      <c r="F1" s="90"/>
      <c r="G1" s="90"/>
      <c r="H1" s="90"/>
      <c r="I1" s="90"/>
      <c r="J1" s="90"/>
      <c r="K1" s="87"/>
      <c r="L1" s="87"/>
      <c r="M1" s="87"/>
      <c r="N1" s="87"/>
      <c r="O1" s="87"/>
      <c r="P1" s="87"/>
      <c r="Q1" s="87"/>
    </row>
    <row r="2" spans="1:22" ht="21" x14ac:dyDescent="0.4">
      <c r="A2" s="89" t="s">
        <v>43</v>
      </c>
      <c r="B2" s="114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4" spans="1:22" ht="23.4" x14ac:dyDescent="0.45">
      <c r="A4" s="88" t="s">
        <v>52</v>
      </c>
      <c r="B4" s="139" t="s">
        <v>53</v>
      </c>
    </row>
    <row r="6" spans="1:22" ht="18" x14ac:dyDescent="0.3">
      <c r="A6" s="132" t="s">
        <v>39</v>
      </c>
      <c r="B6" s="133"/>
      <c r="C6" s="133"/>
      <c r="D6" s="133"/>
      <c r="E6" s="134"/>
    </row>
    <row r="7" spans="1:22" ht="27.6" x14ac:dyDescent="0.3">
      <c r="A7" s="81" t="s">
        <v>40</v>
      </c>
      <c r="B7" s="82" t="s">
        <v>41</v>
      </c>
      <c r="C7" s="82" t="s">
        <v>2</v>
      </c>
      <c r="D7" s="82" t="s">
        <v>6</v>
      </c>
      <c r="E7" s="83" t="s">
        <v>12</v>
      </c>
    </row>
    <row r="8" spans="1:22" x14ac:dyDescent="0.3">
      <c r="A8" s="84">
        <v>2.125</v>
      </c>
      <c r="B8" s="22">
        <v>30</v>
      </c>
      <c r="C8" s="28">
        <v>7</v>
      </c>
      <c r="D8" s="28">
        <v>10.41</v>
      </c>
      <c r="E8" s="39">
        <v>11.2</v>
      </c>
    </row>
    <row r="11" spans="1:22" ht="21" x14ac:dyDescent="0.4">
      <c r="A11" s="137" t="s">
        <v>34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 x14ac:dyDescent="0.3">
      <c r="A12" s="13"/>
      <c r="B12" s="2"/>
      <c r="C12" s="111" t="s">
        <v>0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 t="s">
        <v>1</v>
      </c>
      <c r="S12" s="111"/>
      <c r="T12" s="111"/>
      <c r="U12" s="112"/>
      <c r="V12" s="106"/>
    </row>
    <row r="13" spans="1:22" x14ac:dyDescent="0.3">
      <c r="A13" s="32"/>
      <c r="B13" s="33"/>
      <c r="C13" s="110" t="s">
        <v>35</v>
      </c>
      <c r="D13" s="110"/>
      <c r="E13" s="110"/>
      <c r="F13" s="110" t="s">
        <v>36</v>
      </c>
      <c r="G13" s="110"/>
      <c r="H13" s="110"/>
      <c r="I13" s="110" t="s">
        <v>37</v>
      </c>
      <c r="J13" s="110"/>
      <c r="K13" s="110"/>
      <c r="L13" s="110" t="s">
        <v>38</v>
      </c>
      <c r="M13" s="110"/>
      <c r="N13" s="110"/>
      <c r="O13" s="135" t="s">
        <v>7</v>
      </c>
      <c r="P13" s="135"/>
      <c r="Q13" s="135"/>
      <c r="R13" s="135"/>
      <c r="S13" s="135"/>
      <c r="T13" s="135"/>
      <c r="U13" s="136"/>
      <c r="V13" s="107"/>
    </row>
    <row r="14" spans="1:22" ht="42.6" customHeight="1" x14ac:dyDescent="0.3">
      <c r="A14" s="41" t="s">
        <v>4</v>
      </c>
      <c r="B14" s="15" t="s">
        <v>23</v>
      </c>
      <c r="C14" s="15" t="s">
        <v>2</v>
      </c>
      <c r="D14" s="15" t="s">
        <v>5</v>
      </c>
      <c r="E14" s="15" t="s">
        <v>6</v>
      </c>
      <c r="F14" s="15" t="s">
        <v>2</v>
      </c>
      <c r="G14" s="15" t="s">
        <v>5</v>
      </c>
      <c r="H14" s="15" t="s">
        <v>6</v>
      </c>
      <c r="I14" s="15" t="s">
        <v>2</v>
      </c>
      <c r="J14" s="15" t="s">
        <v>5</v>
      </c>
      <c r="K14" s="15" t="s">
        <v>6</v>
      </c>
      <c r="L14" s="15" t="s">
        <v>2</v>
      </c>
      <c r="M14" s="15" t="s">
        <v>5</v>
      </c>
      <c r="N14" s="15" t="s">
        <v>6</v>
      </c>
      <c r="O14" s="15" t="s">
        <v>2</v>
      </c>
      <c r="P14" s="15" t="s">
        <v>5</v>
      </c>
      <c r="Q14" s="15" t="s">
        <v>6</v>
      </c>
      <c r="R14" s="15" t="s">
        <v>2</v>
      </c>
      <c r="S14" s="15" t="s">
        <v>3</v>
      </c>
      <c r="T14" s="15" t="s">
        <v>5</v>
      </c>
      <c r="U14" s="42" t="s">
        <v>6</v>
      </c>
      <c r="V14" s="107" t="s">
        <v>46</v>
      </c>
    </row>
    <row r="15" spans="1:22" x14ac:dyDescent="0.3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4"/>
      <c r="V15" s="102"/>
    </row>
    <row r="16" spans="1:22" x14ac:dyDescent="0.3">
      <c r="A16" s="18">
        <v>0</v>
      </c>
      <c r="B16" s="19">
        <v>4</v>
      </c>
      <c r="C16" s="27">
        <v>7.33</v>
      </c>
      <c r="D16" s="27">
        <v>1.0562716294779986</v>
      </c>
      <c r="E16" s="34"/>
      <c r="F16" s="27">
        <v>7.36</v>
      </c>
      <c r="G16" s="27">
        <v>0.99141284521180573</v>
      </c>
      <c r="H16" s="34"/>
      <c r="I16" s="27">
        <v>7.32</v>
      </c>
      <c r="J16" s="27">
        <v>0.9450851421645251</v>
      </c>
      <c r="K16" s="34"/>
      <c r="L16" s="27">
        <v>7.35</v>
      </c>
      <c r="M16" s="27">
        <v>0.97288176399289339</v>
      </c>
      <c r="N16" s="34"/>
      <c r="O16" s="27">
        <v>7.3966666666666656</v>
      </c>
      <c r="P16" s="27">
        <f t="shared" ref="P16:P47" si="0">AVERAGE(D16,G16,J16,M16)</f>
        <v>0.99141284521180573</v>
      </c>
      <c r="Q16" s="34"/>
      <c r="R16" s="27">
        <v>7.51</v>
      </c>
      <c r="S16" s="2">
        <v>-350</v>
      </c>
      <c r="T16" s="27">
        <v>0.65785338327138498</v>
      </c>
      <c r="U16" s="37"/>
      <c r="V16" s="102"/>
    </row>
    <row r="17" spans="1:22" x14ac:dyDescent="0.3">
      <c r="A17" s="18">
        <v>0.93402777778101154</v>
      </c>
      <c r="B17" s="19">
        <v>4</v>
      </c>
      <c r="C17" s="27">
        <v>7.37</v>
      </c>
      <c r="D17" s="27">
        <v>0.87096081728887609</v>
      </c>
      <c r="E17" s="34"/>
      <c r="F17" s="27">
        <v>7.45</v>
      </c>
      <c r="G17" s="27">
        <v>0.78757095180377101</v>
      </c>
      <c r="H17" s="34"/>
      <c r="I17" s="27">
        <v>7.47</v>
      </c>
      <c r="J17" s="27">
        <v>0.84316419546050769</v>
      </c>
      <c r="K17" s="34"/>
      <c r="L17" s="27">
        <v>7.43</v>
      </c>
      <c r="M17" s="27">
        <v>0.75050878936594634</v>
      </c>
      <c r="N17" s="34"/>
      <c r="O17" s="27">
        <v>7.57</v>
      </c>
      <c r="P17" s="27">
        <f t="shared" si="0"/>
        <v>0.81305118847977531</v>
      </c>
      <c r="Q17" s="34"/>
      <c r="R17" s="27">
        <v>7.85</v>
      </c>
      <c r="S17" s="2">
        <v>-63</v>
      </c>
      <c r="T17" s="27">
        <v>9.2655406094561285E-2</v>
      </c>
      <c r="U17" s="37"/>
      <c r="V17" s="102"/>
    </row>
    <row r="18" spans="1:22" x14ac:dyDescent="0.3">
      <c r="A18" s="18">
        <v>1.9375</v>
      </c>
      <c r="B18" s="19">
        <v>4</v>
      </c>
      <c r="C18" s="27">
        <v>7.4</v>
      </c>
      <c r="D18" s="27">
        <v>1.1396614949631039</v>
      </c>
      <c r="E18" s="34"/>
      <c r="F18" s="27">
        <v>7.34</v>
      </c>
      <c r="G18" s="27">
        <v>1.1303959543536477</v>
      </c>
      <c r="H18" s="34"/>
      <c r="I18" s="27">
        <v>7.37</v>
      </c>
      <c r="J18" s="27">
        <v>1.093333791915823</v>
      </c>
      <c r="K18" s="34"/>
      <c r="L18" s="27">
        <v>7.35</v>
      </c>
      <c r="M18" s="27">
        <v>1.1025993325252792</v>
      </c>
      <c r="N18" s="34"/>
      <c r="O18" s="27">
        <v>7.39</v>
      </c>
      <c r="P18" s="27">
        <f t="shared" si="0"/>
        <v>1.1164976434394633</v>
      </c>
      <c r="Q18" s="34"/>
      <c r="R18" s="27">
        <v>7.44</v>
      </c>
      <c r="S18" s="2">
        <v>-348</v>
      </c>
      <c r="T18" s="27">
        <v>0.91728852033615671</v>
      </c>
      <c r="U18" s="37"/>
      <c r="V18" s="102"/>
    </row>
    <row r="19" spans="1:22" x14ac:dyDescent="0.3">
      <c r="A19" s="18">
        <v>2.9131944444452529</v>
      </c>
      <c r="B19" s="19">
        <v>4</v>
      </c>
      <c r="C19" s="27">
        <v>7.28</v>
      </c>
      <c r="D19" s="27">
        <v>1.5288142005602614</v>
      </c>
      <c r="E19" s="34"/>
      <c r="F19" s="27">
        <v>7.26</v>
      </c>
      <c r="G19" s="27">
        <v>1.5288142005602614</v>
      </c>
      <c r="H19" s="34"/>
      <c r="I19" s="27">
        <v>7.27</v>
      </c>
      <c r="J19" s="27">
        <v>1.4732209569035244</v>
      </c>
      <c r="K19" s="34"/>
      <c r="L19" s="27">
        <v>7.28</v>
      </c>
      <c r="M19" s="27">
        <v>1.5010175787318927</v>
      </c>
      <c r="N19" s="34"/>
      <c r="O19" s="27">
        <v>7.3249999999999993</v>
      </c>
      <c r="P19" s="27">
        <f t="shared" si="0"/>
        <v>1.5079667341889851</v>
      </c>
      <c r="Q19" s="34"/>
      <c r="R19" s="27">
        <v>7.43</v>
      </c>
      <c r="S19" s="2">
        <v>-375</v>
      </c>
      <c r="T19" s="27">
        <v>0.8153675736321393</v>
      </c>
      <c r="U19" s="37"/>
      <c r="V19" s="102"/>
    </row>
    <row r="20" spans="1:22" x14ac:dyDescent="0.3">
      <c r="A20" s="18">
        <v>3.9513888888905058</v>
      </c>
      <c r="B20" s="19">
        <v>4</v>
      </c>
      <c r="C20" s="27">
        <v>7.24</v>
      </c>
      <c r="D20" s="27">
        <v>1.7511871751872081</v>
      </c>
      <c r="E20" s="34"/>
      <c r="F20" s="27">
        <v>7.26</v>
      </c>
      <c r="G20" s="27">
        <v>1.7419216345777522</v>
      </c>
      <c r="H20" s="34"/>
      <c r="I20" s="27">
        <v>7.23</v>
      </c>
      <c r="J20" s="27">
        <v>1.7141250127493837</v>
      </c>
      <c r="K20" s="34"/>
      <c r="L20" s="27">
        <v>7.25</v>
      </c>
      <c r="M20" s="27">
        <v>1.7419216345777522</v>
      </c>
      <c r="N20" s="34"/>
      <c r="O20" s="27">
        <v>7.29</v>
      </c>
      <c r="P20" s="27">
        <f t="shared" si="0"/>
        <v>1.7372888642730242</v>
      </c>
      <c r="Q20" s="34"/>
      <c r="R20" s="27">
        <v>7.38</v>
      </c>
      <c r="S20" s="2">
        <v>-384</v>
      </c>
      <c r="T20" s="27">
        <v>0.32429392133096452</v>
      </c>
      <c r="U20" s="37"/>
      <c r="V20" s="102"/>
    </row>
    <row r="21" spans="1:22" x14ac:dyDescent="0.3">
      <c r="A21" s="18">
        <v>5.0034722222189885</v>
      </c>
      <c r="B21" s="19">
        <v>4</v>
      </c>
      <c r="C21" s="27">
        <v>7.26</v>
      </c>
      <c r="D21" s="27">
        <v>1.7882493376250328</v>
      </c>
      <c r="E21" s="34"/>
      <c r="F21" s="27">
        <v>7.25</v>
      </c>
      <c r="G21" s="27">
        <v>1.7697182564061205</v>
      </c>
      <c r="H21" s="34"/>
      <c r="I21" s="27">
        <v>7.27</v>
      </c>
      <c r="J21" s="27">
        <v>1.732656093968296</v>
      </c>
      <c r="K21" s="34"/>
      <c r="L21" s="27">
        <v>7.24</v>
      </c>
      <c r="M21" s="27">
        <v>1.7419216345777522</v>
      </c>
      <c r="N21" s="34"/>
      <c r="O21" s="27">
        <v>7.3066666666666675</v>
      </c>
      <c r="P21" s="27">
        <f t="shared" si="0"/>
        <v>1.7581363306443003</v>
      </c>
      <c r="Q21" s="34"/>
      <c r="R21" s="27">
        <v>7.41</v>
      </c>
      <c r="S21" s="2">
        <v>-387</v>
      </c>
      <c r="T21" s="27">
        <v>0.30576284011205229</v>
      </c>
      <c r="U21" s="37"/>
      <c r="V21" s="102"/>
    </row>
    <row r="22" spans="1:22" x14ac:dyDescent="0.3">
      <c r="A22" s="18">
        <v>5.8333333333357587</v>
      </c>
      <c r="B22" s="19">
        <v>4</v>
      </c>
      <c r="C22" s="27">
        <v>7.25</v>
      </c>
      <c r="D22" s="27">
        <v>1.6400006878737345</v>
      </c>
      <c r="E22" s="34"/>
      <c r="F22" s="27">
        <v>7.21</v>
      </c>
      <c r="G22" s="27">
        <v>1.6400006878737345</v>
      </c>
      <c r="H22" s="34"/>
      <c r="I22" s="27">
        <v>7.24</v>
      </c>
      <c r="J22" s="27">
        <v>1.6307351472642786</v>
      </c>
      <c r="K22" s="34"/>
      <c r="L22" s="27">
        <v>7.23</v>
      </c>
      <c r="M22" s="27">
        <v>1.6400006878737345</v>
      </c>
      <c r="N22" s="34"/>
      <c r="O22" s="27">
        <v>7.2783333333333333</v>
      </c>
      <c r="P22" s="27">
        <f t="shared" si="0"/>
        <v>1.6376843027213706</v>
      </c>
      <c r="Q22" s="34"/>
      <c r="R22" s="27">
        <v>7.37</v>
      </c>
      <c r="S22" s="2">
        <v>-366</v>
      </c>
      <c r="T22" s="27">
        <v>0.95435068277398105</v>
      </c>
      <c r="U22" s="37"/>
      <c r="V22" s="102"/>
    </row>
    <row r="23" spans="1:22" x14ac:dyDescent="0.3">
      <c r="A23" s="18">
        <v>6.9409722222189885</v>
      </c>
      <c r="B23" s="19">
        <v>4</v>
      </c>
      <c r="C23" s="27">
        <v>7.14</v>
      </c>
      <c r="D23" s="27">
        <v>1.9735601498141553</v>
      </c>
      <c r="E23" s="34"/>
      <c r="F23" s="27">
        <v>7.19</v>
      </c>
      <c r="G23" s="27">
        <v>1.9457635279857868</v>
      </c>
      <c r="H23" s="34"/>
      <c r="I23" s="27">
        <v>7.15</v>
      </c>
      <c r="J23" s="27">
        <v>1.8531081218912258</v>
      </c>
      <c r="K23" s="34"/>
      <c r="L23" s="27">
        <v>7.15</v>
      </c>
      <c r="M23" s="27">
        <v>1.880904743719594</v>
      </c>
      <c r="N23" s="34"/>
      <c r="O23" s="27">
        <v>7.2716666666666674</v>
      </c>
      <c r="P23" s="27">
        <f t="shared" si="0"/>
        <v>1.9133341358526903</v>
      </c>
      <c r="Q23" s="34"/>
      <c r="R23" s="27">
        <v>7.5</v>
      </c>
      <c r="S23" s="2">
        <v>-363</v>
      </c>
      <c r="T23" s="27">
        <v>0.32429392133096452</v>
      </c>
      <c r="U23" s="37"/>
      <c r="V23" s="102"/>
    </row>
    <row r="24" spans="1:22" x14ac:dyDescent="0.3">
      <c r="A24" s="18">
        <v>8</v>
      </c>
      <c r="B24" s="19">
        <v>4</v>
      </c>
      <c r="C24" s="27">
        <v>7.21</v>
      </c>
      <c r="D24" s="27">
        <v>2.1218087995654535</v>
      </c>
      <c r="E24" s="34"/>
      <c r="F24" s="27">
        <v>7.16</v>
      </c>
      <c r="G24" s="27">
        <v>2.1588709620032778</v>
      </c>
      <c r="H24" s="34"/>
      <c r="I24" s="27">
        <v>7.2</v>
      </c>
      <c r="J24" s="27">
        <v>2.056950015299261</v>
      </c>
      <c r="K24" s="34"/>
      <c r="L24" s="27">
        <v>7.18</v>
      </c>
      <c r="M24" s="27">
        <v>2.0940121777370848</v>
      </c>
      <c r="N24" s="34"/>
      <c r="O24" s="27">
        <v>7.2516666666666678</v>
      </c>
      <c r="P24" s="27">
        <f t="shared" si="0"/>
        <v>2.1079104886512692</v>
      </c>
      <c r="Q24" s="34"/>
      <c r="R24" s="27">
        <v>7.38</v>
      </c>
      <c r="S24" s="2">
        <v>-360</v>
      </c>
      <c r="T24" s="27">
        <v>1.575141903607542</v>
      </c>
      <c r="U24" s="37"/>
      <c r="V24" s="102"/>
    </row>
    <row r="25" spans="1:22" x14ac:dyDescent="0.3">
      <c r="A25" s="18">
        <v>9.0104166666642413</v>
      </c>
      <c r="B25" s="19">
        <v>4</v>
      </c>
      <c r="C25" s="27">
        <v>7.19</v>
      </c>
      <c r="D25" s="27">
        <v>2.0754810965181729</v>
      </c>
      <c r="E25" s="34"/>
      <c r="F25" s="27">
        <v>7.23</v>
      </c>
      <c r="G25" s="27">
        <v>2.1032777183465412</v>
      </c>
      <c r="H25" s="34"/>
      <c r="I25" s="27">
        <v>7.21</v>
      </c>
      <c r="J25" s="27">
        <v>2.0384189340803478</v>
      </c>
      <c r="K25" s="34"/>
      <c r="L25" s="27">
        <v>7.24</v>
      </c>
      <c r="M25" s="27">
        <v>1.9457635279857868</v>
      </c>
      <c r="N25" s="34"/>
      <c r="O25" s="27">
        <v>7.2383333333333342</v>
      </c>
      <c r="P25" s="27">
        <f t="shared" si="0"/>
        <v>2.040735319232712</v>
      </c>
      <c r="Q25" s="34"/>
      <c r="R25" s="27">
        <v>7.28</v>
      </c>
      <c r="S25" s="2">
        <v>-381</v>
      </c>
      <c r="T25" s="27">
        <v>1.4917520381224367</v>
      </c>
      <c r="U25" s="37"/>
      <c r="V25" s="107"/>
    </row>
    <row r="26" spans="1:22" x14ac:dyDescent="0.3">
      <c r="A26" s="18">
        <v>9.9270833333357587</v>
      </c>
      <c r="B26" s="19">
        <v>4</v>
      </c>
      <c r="C26" s="27">
        <v>7.24</v>
      </c>
      <c r="D26" s="27">
        <v>2.0940121777370848</v>
      </c>
      <c r="E26" s="34"/>
      <c r="F26" s="27">
        <v>7.25</v>
      </c>
      <c r="G26" s="27">
        <v>2.0198878528614359</v>
      </c>
      <c r="H26" s="34"/>
      <c r="I26" s="27">
        <v>7.23</v>
      </c>
      <c r="J26" s="27">
        <v>1.9550290685952429</v>
      </c>
      <c r="K26" s="34"/>
      <c r="L26" s="27">
        <v>7.22</v>
      </c>
      <c r="M26" s="27">
        <v>1.9920912310330676</v>
      </c>
      <c r="N26" s="34"/>
      <c r="O26" s="27">
        <v>7.31</v>
      </c>
      <c r="P26" s="27">
        <f t="shared" si="0"/>
        <v>2.0152550825567079</v>
      </c>
      <c r="Q26" s="34"/>
      <c r="R26" s="27">
        <v>7.46</v>
      </c>
      <c r="S26" s="2">
        <v>-382</v>
      </c>
      <c r="T26" s="27">
        <v>0.50033919291063089</v>
      </c>
      <c r="U26" s="37"/>
      <c r="V26" s="102"/>
    </row>
    <row r="27" spans="1:22" x14ac:dyDescent="0.3">
      <c r="A27" s="18">
        <v>11.065972222218988</v>
      </c>
      <c r="B27" s="19">
        <v>4</v>
      </c>
      <c r="C27" s="27">
        <v>7.27</v>
      </c>
      <c r="D27" s="27">
        <v>2.2422608274883831</v>
      </c>
      <c r="E27" s="34"/>
      <c r="F27" s="27">
        <v>7.23</v>
      </c>
      <c r="G27" s="27">
        <v>2.1774020432221897</v>
      </c>
      <c r="H27" s="34"/>
      <c r="I27" s="27">
        <v>7.26</v>
      </c>
      <c r="J27" s="27">
        <v>2.1218087995654535</v>
      </c>
      <c r="K27" s="34"/>
      <c r="L27" s="27">
        <v>7.24</v>
      </c>
      <c r="M27" s="27">
        <v>2.1032777183465412</v>
      </c>
      <c r="N27" s="34"/>
      <c r="O27" s="27">
        <v>7.2866666666666662</v>
      </c>
      <c r="P27" s="27">
        <f t="shared" si="0"/>
        <v>2.161187347155642</v>
      </c>
      <c r="Q27" s="34"/>
      <c r="R27" s="27">
        <v>7.36</v>
      </c>
      <c r="S27" s="2">
        <v>-382</v>
      </c>
      <c r="T27" s="27">
        <v>1.4546898756846121</v>
      </c>
      <c r="U27" s="37"/>
      <c r="V27" s="102"/>
    </row>
    <row r="28" spans="1:22" x14ac:dyDescent="0.3">
      <c r="A28" s="18">
        <v>12.125</v>
      </c>
      <c r="B28" s="19">
        <v>4</v>
      </c>
      <c r="C28" s="27">
        <v>7.22</v>
      </c>
      <c r="D28" s="27">
        <v>2.2607919087072954</v>
      </c>
      <c r="E28" s="34"/>
      <c r="F28" s="27">
        <v>7.23</v>
      </c>
      <c r="G28" s="27">
        <v>2.1310743401749095</v>
      </c>
      <c r="H28" s="34"/>
      <c r="I28" s="27">
        <v>7.21</v>
      </c>
      <c r="J28" s="27">
        <v>2.0847466371276289</v>
      </c>
      <c r="K28" s="34"/>
      <c r="L28" s="27">
        <v>7.24</v>
      </c>
      <c r="M28" s="27">
        <v>2.1681365026127342</v>
      </c>
      <c r="N28" s="34"/>
      <c r="O28" s="27">
        <v>7.3266666666666671</v>
      </c>
      <c r="P28" s="27">
        <f t="shared" si="0"/>
        <v>2.161187347155642</v>
      </c>
      <c r="Q28" s="34"/>
      <c r="R28" s="27">
        <v>7.53</v>
      </c>
      <c r="S28" s="2">
        <v>-372</v>
      </c>
      <c r="T28" s="27">
        <v>0.10192094670401741</v>
      </c>
      <c r="U28" s="37"/>
      <c r="V28" s="102"/>
    </row>
    <row r="29" spans="1:22" x14ac:dyDescent="0.3">
      <c r="A29" s="18">
        <v>13.197916666664241</v>
      </c>
      <c r="B29" s="19">
        <v>4</v>
      </c>
      <c r="C29" s="27">
        <v>7.21</v>
      </c>
      <c r="D29" s="27">
        <v>2.5202270457720672</v>
      </c>
      <c r="E29" s="34"/>
      <c r="F29" s="27">
        <v>7.22</v>
      </c>
      <c r="G29" s="27">
        <v>2.5480236676004355</v>
      </c>
      <c r="H29" s="34"/>
      <c r="I29" s="27">
        <v>7.2</v>
      </c>
      <c r="J29" s="27">
        <v>2.5109615051626113</v>
      </c>
      <c r="K29" s="34"/>
      <c r="L29" s="27">
        <v>7.23</v>
      </c>
      <c r="M29" s="27">
        <v>2.5387581269909796</v>
      </c>
      <c r="N29" s="34"/>
      <c r="O29" s="27">
        <v>7.3133333333333326</v>
      </c>
      <c r="P29" s="27">
        <f t="shared" si="0"/>
        <v>2.5294925863815236</v>
      </c>
      <c r="Q29" s="34"/>
      <c r="R29" s="27">
        <v>7.51</v>
      </c>
      <c r="S29" s="2">
        <v>-374</v>
      </c>
      <c r="T29" s="27">
        <v>0.73197770814703411</v>
      </c>
      <c r="U29" s="37"/>
      <c r="V29" s="102"/>
    </row>
    <row r="30" spans="1:22" x14ac:dyDescent="0.3">
      <c r="A30" s="18">
        <v>13.986111111109494</v>
      </c>
      <c r="B30" s="19">
        <v>4</v>
      </c>
      <c r="C30" s="27">
        <v>7.23</v>
      </c>
      <c r="D30" s="27">
        <v>2.5665547488193474</v>
      </c>
      <c r="E30" s="34"/>
      <c r="F30" s="27">
        <v>7.24</v>
      </c>
      <c r="G30" s="27">
        <v>2.4924304239436985</v>
      </c>
      <c r="H30" s="34"/>
      <c r="I30" s="27">
        <v>7.22</v>
      </c>
      <c r="J30" s="27">
        <v>2.5016959645531545</v>
      </c>
      <c r="K30" s="34"/>
      <c r="L30" s="27">
        <v>7.22</v>
      </c>
      <c r="M30" s="27">
        <v>2.5387581269909796</v>
      </c>
      <c r="N30" s="34"/>
      <c r="O30" s="27">
        <v>7.251666666666666</v>
      </c>
      <c r="P30" s="27">
        <f t="shared" si="0"/>
        <v>2.5248598160767952</v>
      </c>
      <c r="Q30" s="34"/>
      <c r="R30" s="27">
        <v>7.3</v>
      </c>
      <c r="S30" s="2">
        <v>-376</v>
      </c>
      <c r="T30" s="27">
        <v>4.6327703047280643E-2</v>
      </c>
      <c r="U30" s="37"/>
      <c r="V30" s="102"/>
    </row>
    <row r="31" spans="1:22" x14ac:dyDescent="0.3">
      <c r="A31" s="18">
        <v>14.868055555554747</v>
      </c>
      <c r="B31" s="19">
        <v>4</v>
      </c>
      <c r="C31" s="27">
        <v>7.19</v>
      </c>
      <c r="D31" s="27">
        <v>2.733334479789558</v>
      </c>
      <c r="E31" s="34"/>
      <c r="F31" s="27">
        <v>7.28</v>
      </c>
      <c r="G31" s="27">
        <v>2.6962723173517333</v>
      </c>
      <c r="H31" s="34"/>
      <c r="I31" s="27">
        <v>7.2</v>
      </c>
      <c r="J31" s="27">
        <v>2.6684756955233651</v>
      </c>
      <c r="K31" s="34"/>
      <c r="L31" s="27">
        <v>7.22</v>
      </c>
      <c r="M31" s="27">
        <v>2.6499446143044523</v>
      </c>
      <c r="N31" s="34"/>
      <c r="O31" s="27">
        <v>7.2549999999999999</v>
      </c>
      <c r="P31" s="27">
        <f t="shared" si="0"/>
        <v>2.6870067767422769</v>
      </c>
      <c r="Q31" s="34"/>
      <c r="R31" s="27">
        <v>7.32</v>
      </c>
      <c r="S31" s="2">
        <v>-385</v>
      </c>
      <c r="T31" s="27">
        <v>2.01062231225198</v>
      </c>
      <c r="U31" s="37"/>
      <c r="V31" s="102"/>
    </row>
    <row r="32" spans="1:22" x14ac:dyDescent="0.3">
      <c r="A32" s="18">
        <v>15.885416666664241</v>
      </c>
      <c r="B32" s="19">
        <v>4</v>
      </c>
      <c r="C32" s="27">
        <v>7.45</v>
      </c>
      <c r="D32" s="27">
        <v>4.1972898960836265</v>
      </c>
      <c r="E32" s="34"/>
      <c r="F32" s="27">
        <v>7.53</v>
      </c>
      <c r="G32" s="27">
        <v>4.2065554366930824</v>
      </c>
      <c r="H32" s="34"/>
      <c r="I32" s="27">
        <v>7.47</v>
      </c>
      <c r="J32" s="27">
        <v>4.2158209773025392</v>
      </c>
      <c r="K32" s="34"/>
      <c r="L32" s="27">
        <v>7.54</v>
      </c>
      <c r="M32" s="27">
        <v>4.3084763833970996</v>
      </c>
      <c r="N32" s="34"/>
      <c r="O32" s="27">
        <v>7.541666666666667</v>
      </c>
      <c r="P32" s="27">
        <f t="shared" si="0"/>
        <v>4.2320356733690865</v>
      </c>
      <c r="Q32" s="34"/>
      <c r="R32" s="27">
        <v>7.63</v>
      </c>
      <c r="S32" s="2">
        <v>-408</v>
      </c>
      <c r="T32" s="27">
        <v>3.4004534036703995</v>
      </c>
      <c r="U32" s="37"/>
      <c r="V32" s="102"/>
    </row>
    <row r="33" spans="1:22" x14ac:dyDescent="0.3">
      <c r="A33" s="18">
        <v>17.895833333335759</v>
      </c>
      <c r="B33" s="19">
        <v>4</v>
      </c>
      <c r="C33" s="27">
        <v>7.32</v>
      </c>
      <c r="D33" s="27">
        <v>2.8352554264935756</v>
      </c>
      <c r="E33" s="34"/>
      <c r="F33" s="27">
        <v>7.35</v>
      </c>
      <c r="G33" s="27">
        <v>2.7981932640557505</v>
      </c>
      <c r="H33" s="34"/>
      <c r="I33" s="27">
        <v>7.31</v>
      </c>
      <c r="J33" s="27">
        <v>2.8074588046652069</v>
      </c>
      <c r="K33" s="34"/>
      <c r="L33" s="27">
        <v>7.36</v>
      </c>
      <c r="M33" s="27">
        <v>2.7055378579611893</v>
      </c>
      <c r="N33" s="34"/>
      <c r="O33" s="27">
        <v>7.4266666666666667</v>
      </c>
      <c r="P33" s="27">
        <f t="shared" si="0"/>
        <v>2.7866113382939304</v>
      </c>
      <c r="Q33" s="34"/>
      <c r="R33" s="27">
        <v>7.61</v>
      </c>
      <c r="S33" s="2">
        <v>-395</v>
      </c>
      <c r="T33" s="27">
        <v>1.6585317690926467</v>
      </c>
      <c r="U33" s="37"/>
      <c r="V33" s="102"/>
    </row>
    <row r="34" spans="1:22" x14ac:dyDescent="0.3">
      <c r="A34" s="18">
        <v>18.934027777781012</v>
      </c>
      <c r="B34" s="19">
        <v>4</v>
      </c>
      <c r="C34" s="27">
        <v>7.71</v>
      </c>
      <c r="D34" s="27">
        <v>6.1337878834599566</v>
      </c>
      <c r="E34" s="34"/>
      <c r="F34" s="27">
        <v>7.7</v>
      </c>
      <c r="G34" s="27">
        <v>6.3468953174774478</v>
      </c>
      <c r="H34" s="34"/>
      <c r="I34" s="27">
        <v>7.69</v>
      </c>
      <c r="J34" s="27">
        <v>6.2727709926017994</v>
      </c>
      <c r="K34" s="34"/>
      <c r="L34" s="27">
        <v>7.03</v>
      </c>
      <c r="M34" s="27">
        <v>6.2635054519923425</v>
      </c>
      <c r="N34" s="34"/>
      <c r="O34" s="27">
        <v>7.6449999999999996</v>
      </c>
      <c r="P34" s="27">
        <f t="shared" si="0"/>
        <v>6.2542399113828875</v>
      </c>
      <c r="Q34" s="34"/>
      <c r="R34" s="27">
        <v>7.87</v>
      </c>
      <c r="S34" s="2">
        <v>-431</v>
      </c>
      <c r="T34" s="27">
        <v>5.4852000407980279</v>
      </c>
      <c r="U34" s="37"/>
      <c r="V34" s="102"/>
    </row>
    <row r="35" spans="1:22" x14ac:dyDescent="0.3">
      <c r="A35" s="18">
        <v>20.104166666664241</v>
      </c>
      <c r="B35" s="19">
        <v>4</v>
      </c>
      <c r="C35" s="27">
        <v>7.4</v>
      </c>
      <c r="D35" s="27">
        <v>4.7995500356982745</v>
      </c>
      <c r="E35" s="34"/>
      <c r="F35" s="27">
        <v>7.42</v>
      </c>
      <c r="G35" s="27">
        <v>4.8829399011833798</v>
      </c>
      <c r="H35" s="34"/>
      <c r="I35" s="27">
        <v>7.41</v>
      </c>
      <c r="J35" s="27">
        <v>4.9107365230117486</v>
      </c>
      <c r="K35" s="34"/>
      <c r="L35" s="27">
        <v>7.4</v>
      </c>
      <c r="M35" s="27">
        <v>4.9107365230117486</v>
      </c>
      <c r="N35" s="34"/>
      <c r="O35" s="27">
        <v>7.4816666666666682</v>
      </c>
      <c r="P35" s="27">
        <f t="shared" si="0"/>
        <v>4.8759907457262885</v>
      </c>
      <c r="Q35" s="34"/>
      <c r="R35" s="27">
        <v>7.63</v>
      </c>
      <c r="S35" s="2">
        <v>-411</v>
      </c>
      <c r="T35" s="27">
        <v>3.5209054315933286</v>
      </c>
      <c r="U35" s="37"/>
      <c r="V35" s="102"/>
    </row>
    <row r="36" spans="1:22" x14ac:dyDescent="0.3">
      <c r="A36" s="18">
        <v>20.854166666664241</v>
      </c>
      <c r="B36" s="19">
        <v>4</v>
      </c>
      <c r="C36" s="27">
        <v>7.48</v>
      </c>
      <c r="D36" s="27">
        <v>4.1787588148647137</v>
      </c>
      <c r="E36" s="34"/>
      <c r="F36" s="27">
        <v>7.38</v>
      </c>
      <c r="G36" s="27">
        <v>4.3084763833970996</v>
      </c>
      <c r="H36" s="34"/>
      <c r="I36" s="27">
        <v>7.47</v>
      </c>
      <c r="J36" s="27">
        <v>4.2714142209592758</v>
      </c>
      <c r="K36" s="34"/>
      <c r="L36" s="27">
        <v>7.45</v>
      </c>
      <c r="M36" s="27">
        <v>4.2436175991309071</v>
      </c>
      <c r="N36" s="34"/>
      <c r="O36" s="27">
        <v>7.4899999999999993</v>
      </c>
      <c r="P36" s="27">
        <f t="shared" si="0"/>
        <v>4.2505667545879993</v>
      </c>
      <c r="Q36" s="34"/>
      <c r="R36" s="27">
        <v>7.58</v>
      </c>
      <c r="S36" s="2">
        <v>-398</v>
      </c>
      <c r="T36" s="27">
        <v>2.3441817741924003</v>
      </c>
      <c r="U36" s="37"/>
      <c r="V36" s="102"/>
    </row>
    <row r="37" spans="1:22" x14ac:dyDescent="0.3">
      <c r="A37" s="18">
        <v>21.84375</v>
      </c>
      <c r="B37" s="19">
        <v>4</v>
      </c>
      <c r="C37" s="27">
        <v>7.3</v>
      </c>
      <c r="D37" s="27">
        <v>3.956385840237767</v>
      </c>
      <c r="E37" s="34"/>
      <c r="F37" s="27">
        <v>7.33</v>
      </c>
      <c r="G37" s="27">
        <v>3.9193236777999418</v>
      </c>
      <c r="H37" s="34"/>
      <c r="I37" s="27">
        <v>7.3</v>
      </c>
      <c r="J37" s="27">
        <v>3.9841824620661352</v>
      </c>
      <c r="K37" s="34"/>
      <c r="L37" s="27">
        <v>7.32</v>
      </c>
      <c r="M37" s="27">
        <v>3.8915270559715736</v>
      </c>
      <c r="N37" s="34"/>
      <c r="O37" s="27">
        <v>7.375</v>
      </c>
      <c r="P37" s="27">
        <f t="shared" si="0"/>
        <v>3.9378547590188546</v>
      </c>
      <c r="Q37" s="34"/>
      <c r="R37" s="27">
        <v>7.5</v>
      </c>
      <c r="S37" s="2">
        <v>-403</v>
      </c>
      <c r="T37" s="27">
        <v>2.9001142107597682</v>
      </c>
      <c r="U37" s="37"/>
      <c r="V37" s="102"/>
    </row>
    <row r="38" spans="1:22" x14ac:dyDescent="0.3">
      <c r="A38" s="18">
        <v>22.833333333335759</v>
      </c>
      <c r="B38" s="19">
        <v>4</v>
      </c>
      <c r="C38" s="27">
        <v>7.28</v>
      </c>
      <c r="D38" s="27">
        <v>3.7525439468297321</v>
      </c>
      <c r="E38" s="34"/>
      <c r="F38" s="27">
        <v>7.28</v>
      </c>
      <c r="G38" s="27">
        <v>3.8081371904864687</v>
      </c>
      <c r="H38" s="34"/>
      <c r="I38" s="27">
        <v>7.27</v>
      </c>
      <c r="J38" s="27">
        <v>3.7803405686581004</v>
      </c>
      <c r="K38" s="34"/>
      <c r="L38" s="27">
        <v>7.26</v>
      </c>
      <c r="M38" s="27">
        <v>3.8266682717053806</v>
      </c>
      <c r="N38" s="34"/>
      <c r="O38" s="27">
        <v>7.3649999999999984</v>
      </c>
      <c r="P38" s="27">
        <f t="shared" si="0"/>
        <v>3.7919224944199206</v>
      </c>
      <c r="Q38" s="34"/>
      <c r="R38" s="27">
        <v>7.55</v>
      </c>
      <c r="S38" s="2">
        <v>-398</v>
      </c>
      <c r="T38" s="27">
        <v>1.732656093968296</v>
      </c>
      <c r="U38" s="37"/>
      <c r="V38" s="102"/>
    </row>
    <row r="39" spans="1:22" x14ac:dyDescent="0.3">
      <c r="A39" s="18">
        <v>23.861111111109494</v>
      </c>
      <c r="B39" s="19">
        <v>4</v>
      </c>
      <c r="C39" s="27">
        <v>7.22</v>
      </c>
      <c r="D39" s="27">
        <v>3.0946905635583466</v>
      </c>
      <c r="E39" s="34"/>
      <c r="F39" s="27">
        <v>7.24</v>
      </c>
      <c r="G39" s="27">
        <v>3.1039561041678034</v>
      </c>
      <c r="H39" s="34"/>
      <c r="I39" s="27">
        <v>7.22</v>
      </c>
      <c r="J39" s="27">
        <v>3.0390973199016105</v>
      </c>
      <c r="K39" s="34"/>
      <c r="L39" s="27">
        <v>7.23</v>
      </c>
      <c r="M39" s="27">
        <v>3.0668939417299783</v>
      </c>
      <c r="N39" s="34"/>
      <c r="O39" s="27">
        <v>7.4216666666666669</v>
      </c>
      <c r="P39" s="27">
        <f t="shared" si="0"/>
        <v>3.0761594823394347</v>
      </c>
      <c r="Q39" s="34"/>
      <c r="R39" s="27">
        <v>7.81</v>
      </c>
      <c r="S39" s="2">
        <v>-358</v>
      </c>
      <c r="T39" s="27">
        <v>0.12045202792292967</v>
      </c>
      <c r="U39" s="37"/>
      <c r="V39" s="102"/>
    </row>
    <row r="40" spans="1:22" x14ac:dyDescent="0.3">
      <c r="A40" s="18">
        <v>25.114583333335759</v>
      </c>
      <c r="B40" s="19">
        <v>4</v>
      </c>
      <c r="C40" s="27">
        <v>8.98</v>
      </c>
      <c r="D40" s="27">
        <v>14.537633216236665</v>
      </c>
      <c r="E40" s="34"/>
      <c r="F40" s="27">
        <v>9.02</v>
      </c>
      <c r="G40" s="27">
        <v>1.5306673086821523</v>
      </c>
      <c r="H40" s="34"/>
      <c r="I40" s="27">
        <v>8.9700000000000006</v>
      </c>
      <c r="J40" s="27">
        <v>1.4546898756846121</v>
      </c>
      <c r="K40" s="34"/>
      <c r="L40" s="27">
        <v>9</v>
      </c>
      <c r="M40" s="27">
        <v>15.158424437070225</v>
      </c>
      <c r="N40" s="34"/>
      <c r="O40" s="27">
        <v>9.0016666666666652</v>
      </c>
      <c r="P40" s="27">
        <f t="shared" si="0"/>
        <v>8.1703537094184142</v>
      </c>
      <c r="Q40" s="34"/>
      <c r="R40" s="27">
        <v>9.02</v>
      </c>
      <c r="S40" s="2">
        <v>-464</v>
      </c>
      <c r="T40" s="27">
        <v>8.6447493886225679</v>
      </c>
      <c r="U40" s="37"/>
      <c r="V40" s="102"/>
    </row>
    <row r="41" spans="1:22" x14ac:dyDescent="0.3">
      <c r="A41" s="18">
        <v>26.833333333335759</v>
      </c>
      <c r="B41" s="19">
        <v>4</v>
      </c>
      <c r="C41" s="27">
        <v>8.81</v>
      </c>
      <c r="D41" s="27">
        <v>3.465312187936592</v>
      </c>
      <c r="E41" s="34"/>
      <c r="F41" s="27">
        <v>8.83</v>
      </c>
      <c r="G41" s="27">
        <v>3.1873459696529078</v>
      </c>
      <c r="H41" s="34"/>
      <c r="I41" s="27">
        <v>8.82</v>
      </c>
      <c r="J41" s="27">
        <v>3.3541257006231184</v>
      </c>
      <c r="K41" s="34"/>
      <c r="L41" s="27">
        <v>8.82</v>
      </c>
      <c r="M41" s="27">
        <v>3.2614702945285572</v>
      </c>
      <c r="N41" s="34"/>
      <c r="O41" s="27">
        <v>8.8233333333333324</v>
      </c>
      <c r="P41" s="27">
        <f t="shared" si="0"/>
        <v>3.3170635381852938</v>
      </c>
      <c r="Q41" s="34"/>
      <c r="R41" s="27">
        <v>8.83</v>
      </c>
      <c r="S41" s="2">
        <v>-390</v>
      </c>
      <c r="T41" s="27">
        <v>0.39841824620661348</v>
      </c>
      <c r="U41" s="37"/>
      <c r="V41" s="102"/>
    </row>
    <row r="42" spans="1:22" x14ac:dyDescent="0.3">
      <c r="A42" s="18">
        <v>27.822916666664241</v>
      </c>
      <c r="B42" s="19">
        <v>4</v>
      </c>
      <c r="C42" s="27">
        <v>8.3000000000000007</v>
      </c>
      <c r="D42" s="27">
        <v>2.1866675838316461</v>
      </c>
      <c r="E42" s="34"/>
      <c r="F42" s="27">
        <v>8.34</v>
      </c>
      <c r="G42" s="27">
        <v>2.2144642056600148</v>
      </c>
      <c r="H42" s="34"/>
      <c r="I42" s="27">
        <v>8.32</v>
      </c>
      <c r="J42" s="27">
        <v>2.1218087995654535</v>
      </c>
      <c r="K42" s="34"/>
      <c r="L42" s="27">
        <v>8.31</v>
      </c>
      <c r="M42" s="27">
        <v>2.1032777183465412</v>
      </c>
      <c r="N42" s="34"/>
      <c r="O42" s="27">
        <v>8.331666666666667</v>
      </c>
      <c r="P42" s="27">
        <f t="shared" si="0"/>
        <v>2.156554576850914</v>
      </c>
      <c r="Q42" s="34"/>
      <c r="R42" s="27">
        <v>8.36</v>
      </c>
      <c r="S42" s="2">
        <v>-379</v>
      </c>
      <c r="T42" s="27">
        <v>6.4858784266192904E-2</v>
      </c>
      <c r="U42" s="37"/>
      <c r="V42" s="102"/>
    </row>
    <row r="43" spans="1:22" x14ac:dyDescent="0.3">
      <c r="A43" s="18">
        <v>28.833333333335759</v>
      </c>
      <c r="B43" s="19">
        <v>4</v>
      </c>
      <c r="C43" s="27">
        <v>7.92</v>
      </c>
      <c r="D43" s="27">
        <v>2.3256506929734884</v>
      </c>
      <c r="E43" s="34"/>
      <c r="F43" s="27">
        <v>7.92</v>
      </c>
      <c r="G43" s="27">
        <v>2.3441817741924003</v>
      </c>
      <c r="H43" s="34"/>
      <c r="I43" s="27">
        <v>7.91</v>
      </c>
      <c r="J43" s="27">
        <v>2.3534473148018566</v>
      </c>
      <c r="K43" s="34"/>
      <c r="L43" s="27">
        <v>7.9</v>
      </c>
      <c r="M43" s="27">
        <v>2.2607919087072954</v>
      </c>
      <c r="N43" s="34"/>
      <c r="O43" s="27">
        <v>7.958333333333333</v>
      </c>
      <c r="P43" s="27">
        <f t="shared" si="0"/>
        <v>2.3210179226687604</v>
      </c>
      <c r="Q43" s="34"/>
      <c r="R43" s="27">
        <v>8.0500000000000007</v>
      </c>
      <c r="S43" s="2">
        <v>-421</v>
      </c>
      <c r="T43" s="27">
        <v>1.8067804188439449</v>
      </c>
      <c r="U43" s="37"/>
      <c r="V43" s="102"/>
    </row>
    <row r="44" spans="1:22" x14ac:dyDescent="0.3">
      <c r="A44" s="18">
        <v>29.854166666664241</v>
      </c>
      <c r="B44" s="19">
        <v>4</v>
      </c>
      <c r="C44" s="27">
        <v>7.78</v>
      </c>
      <c r="D44" s="27">
        <v>3.2151425914812761</v>
      </c>
      <c r="E44" s="34"/>
      <c r="F44" s="27">
        <v>7.78</v>
      </c>
      <c r="G44" s="27">
        <v>3.3355946194042065</v>
      </c>
      <c r="H44" s="34"/>
      <c r="I44" s="27">
        <v>7.77</v>
      </c>
      <c r="J44" s="27">
        <v>3.2336736727001885</v>
      </c>
      <c r="K44" s="34"/>
      <c r="L44" s="27">
        <v>7.79</v>
      </c>
      <c r="M44" s="27">
        <v>3.2985324569663814</v>
      </c>
      <c r="N44" s="34"/>
      <c r="O44" s="27">
        <v>7.7799999999999994</v>
      </c>
      <c r="P44" s="27">
        <f t="shared" si="0"/>
        <v>3.2707358351380131</v>
      </c>
      <c r="Q44" s="34"/>
      <c r="R44" s="27"/>
      <c r="S44" s="2"/>
      <c r="T44" s="27">
        <v>0</v>
      </c>
      <c r="U44" s="37"/>
      <c r="V44" s="102"/>
    </row>
    <row r="45" spans="1:22" x14ac:dyDescent="0.3">
      <c r="A45" s="18">
        <v>30.875</v>
      </c>
      <c r="B45" s="19">
        <v>4</v>
      </c>
      <c r="C45" s="27">
        <v>7.68</v>
      </c>
      <c r="D45" s="27">
        <v>1.4546898756846121</v>
      </c>
      <c r="E45" s="34"/>
      <c r="F45" s="27">
        <v>7.67</v>
      </c>
      <c r="G45" s="27">
        <v>2.4646338021153302</v>
      </c>
      <c r="H45" s="34"/>
      <c r="I45" s="27">
        <v>7.69</v>
      </c>
      <c r="J45" s="27">
        <v>2.6128824518666276</v>
      </c>
      <c r="K45" s="34"/>
      <c r="L45" s="27">
        <v>7.64</v>
      </c>
      <c r="M45" s="27">
        <v>2.5758202894288038</v>
      </c>
      <c r="N45" s="34"/>
      <c r="O45" s="27">
        <v>7.67</v>
      </c>
      <c r="P45" s="27">
        <f t="shared" si="0"/>
        <v>2.2770066047738435</v>
      </c>
      <c r="Q45" s="34"/>
      <c r="R45" s="27"/>
      <c r="S45" s="2"/>
      <c r="T45" s="27">
        <v>0</v>
      </c>
      <c r="U45" s="37"/>
      <c r="V45" s="102"/>
    </row>
    <row r="46" spans="1:22" x14ac:dyDescent="0.3">
      <c r="A46" s="18">
        <v>32.052083333335759</v>
      </c>
      <c r="B46" s="19">
        <v>4</v>
      </c>
      <c r="C46" s="27">
        <v>8.3000000000000007</v>
      </c>
      <c r="D46" s="27">
        <v>4.5679115204618705</v>
      </c>
      <c r="E46" s="34"/>
      <c r="F46" s="27">
        <v>8.36</v>
      </c>
      <c r="G46" s="27">
        <v>4.6142392235091521</v>
      </c>
      <c r="H46" s="34"/>
      <c r="I46" s="27">
        <v>8.32</v>
      </c>
      <c r="J46" s="27">
        <v>4.3733351676632921</v>
      </c>
      <c r="K46" s="34"/>
      <c r="L46" s="27">
        <v>8.33</v>
      </c>
      <c r="M46" s="27">
        <v>4.8366121981360992</v>
      </c>
      <c r="N46" s="34"/>
      <c r="O46" s="27">
        <v>8.3275000000000006</v>
      </c>
      <c r="P46" s="27">
        <f t="shared" si="0"/>
        <v>4.598024527442603</v>
      </c>
      <c r="Q46" s="34"/>
      <c r="R46" s="27"/>
      <c r="S46" s="2"/>
      <c r="T46" s="27">
        <v>0</v>
      </c>
      <c r="U46" s="37"/>
      <c r="V46" s="102"/>
    </row>
    <row r="47" spans="1:22" x14ac:dyDescent="0.3">
      <c r="A47" s="18">
        <v>33.107638888890506</v>
      </c>
      <c r="B47" s="19">
        <v>4</v>
      </c>
      <c r="C47" s="27">
        <v>8.23</v>
      </c>
      <c r="D47" s="27">
        <v>4.493787195586223</v>
      </c>
      <c r="E47" s="34"/>
      <c r="F47" s="27">
        <v>8.26</v>
      </c>
      <c r="G47" s="27">
        <v>4.6790980077753455</v>
      </c>
      <c r="H47" s="34"/>
      <c r="I47" s="27">
        <v>8.1999999999999993</v>
      </c>
      <c r="J47" s="27">
        <v>4.2992108427876445</v>
      </c>
      <c r="K47" s="34"/>
      <c r="L47" s="27">
        <v>8.2100000000000009</v>
      </c>
      <c r="M47" s="27">
        <v>4.8088155763077314</v>
      </c>
      <c r="N47" s="34"/>
      <c r="O47" s="27">
        <v>8.2250000000000014</v>
      </c>
      <c r="P47" s="27">
        <f t="shared" si="0"/>
        <v>4.5702279056142361</v>
      </c>
      <c r="Q47" s="34"/>
      <c r="R47" s="27"/>
      <c r="S47" s="2"/>
      <c r="T47" s="27">
        <v>0</v>
      </c>
      <c r="U47" s="37"/>
      <c r="V47" s="102"/>
    </row>
    <row r="48" spans="1:22" x14ac:dyDescent="0.3">
      <c r="A48" s="18">
        <v>33.847222222218988</v>
      </c>
      <c r="B48" s="19">
        <v>4</v>
      </c>
      <c r="C48" s="27">
        <v>7.97</v>
      </c>
      <c r="D48" s="27">
        <v>3.6691540813446268</v>
      </c>
      <c r="E48" s="34"/>
      <c r="F48" s="27">
        <v>8.07</v>
      </c>
      <c r="G48" s="27">
        <v>3.6598885407351709</v>
      </c>
      <c r="H48" s="34"/>
      <c r="I48" s="27">
        <v>7.99</v>
      </c>
      <c r="J48" s="27">
        <v>3.7525439468297321</v>
      </c>
      <c r="K48" s="34"/>
      <c r="L48" s="27">
        <v>8.01</v>
      </c>
      <c r="M48" s="27">
        <v>3.7803405686581004</v>
      </c>
      <c r="N48" s="34"/>
      <c r="O48" s="27">
        <v>8.01</v>
      </c>
      <c r="P48" s="27">
        <f t="shared" ref="P48:P79" si="1">AVERAGE(D48,G48,J48,M48)</f>
        <v>3.7154817843919075</v>
      </c>
      <c r="Q48" s="34"/>
      <c r="R48" s="27"/>
      <c r="S48" s="2"/>
      <c r="T48" s="27">
        <v>0</v>
      </c>
      <c r="U48" s="37"/>
      <c r="V48" s="102" t="s">
        <v>47</v>
      </c>
    </row>
    <row r="49" spans="1:22" x14ac:dyDescent="0.3">
      <c r="A49" s="91">
        <v>35.833333333335759</v>
      </c>
      <c r="B49" s="92">
        <v>4</v>
      </c>
      <c r="C49" s="94">
        <v>7.62</v>
      </c>
      <c r="D49" s="94">
        <v>2.8537865077124875</v>
      </c>
      <c r="E49" s="94">
        <v>19.050593379138039</v>
      </c>
      <c r="F49" s="94">
        <v>7.61</v>
      </c>
      <c r="G49" s="94">
        <v>2.9557074544165052</v>
      </c>
      <c r="H49" s="94">
        <v>16.604205704767853</v>
      </c>
      <c r="I49" s="94">
        <v>7.63</v>
      </c>
      <c r="J49" s="94">
        <v>2.8167243452746629</v>
      </c>
      <c r="K49" s="94">
        <v>18.84239017280866</v>
      </c>
      <c r="L49" s="94">
        <v>7.63</v>
      </c>
      <c r="M49" s="94">
        <v>2.9557074544165052</v>
      </c>
      <c r="N49" s="94">
        <v>16.656256506350196</v>
      </c>
      <c r="O49" s="94">
        <v>7.6224999999999996</v>
      </c>
      <c r="P49" s="94">
        <f t="shared" si="1"/>
        <v>2.8954814404550402</v>
      </c>
      <c r="Q49" s="94">
        <f t="shared" ref="Q49:Q80" si="2">AVERAGE(E49,H49,K49,N49)</f>
        <v>17.788361440766188</v>
      </c>
      <c r="R49" s="94"/>
      <c r="S49" s="56"/>
      <c r="T49" s="94">
        <v>0</v>
      </c>
      <c r="U49" s="95">
        <v>0</v>
      </c>
      <c r="V49" s="106"/>
    </row>
    <row r="50" spans="1:22" x14ac:dyDescent="0.3">
      <c r="A50" s="18">
        <v>40.833333333335759</v>
      </c>
      <c r="B50" s="19">
        <v>4</v>
      </c>
      <c r="C50" s="27">
        <v>7.47</v>
      </c>
      <c r="D50" s="27">
        <v>1.0006783858212618</v>
      </c>
      <c r="E50" s="27">
        <v>14.730376847803454</v>
      </c>
      <c r="F50" s="27">
        <v>7.48</v>
      </c>
      <c r="G50" s="27">
        <v>0.97288176399289339</v>
      </c>
      <c r="H50" s="27">
        <v>15.771392879450341</v>
      </c>
      <c r="I50" s="27">
        <v>7.49</v>
      </c>
      <c r="J50" s="27">
        <v>0.97288176399289339</v>
      </c>
      <c r="K50" s="27">
        <v>15.719342077867999</v>
      </c>
      <c r="L50" s="27">
        <v>7.49</v>
      </c>
      <c r="M50" s="27">
        <v>1.0192094670401739</v>
      </c>
      <c r="N50" s="27">
        <v>16.239850093691441</v>
      </c>
      <c r="O50" s="27">
        <v>7.4824999999999999</v>
      </c>
      <c r="P50" s="27">
        <f t="shared" si="1"/>
        <v>0.99141284521180562</v>
      </c>
      <c r="Q50" s="27">
        <f t="shared" si="2"/>
        <v>15.61524047470331</v>
      </c>
      <c r="R50" s="27"/>
      <c r="S50" s="2"/>
      <c r="T50" s="27">
        <v>0</v>
      </c>
      <c r="U50" s="38">
        <v>0</v>
      </c>
      <c r="V50" s="102"/>
    </row>
    <row r="51" spans="1:22" x14ac:dyDescent="0.3">
      <c r="A51" s="18">
        <v>41.989583333335759</v>
      </c>
      <c r="B51" s="19">
        <v>4</v>
      </c>
      <c r="C51" s="27">
        <v>7.56</v>
      </c>
      <c r="D51" s="27">
        <v>1.0840682513063671</v>
      </c>
      <c r="E51" s="27">
        <v>15.198834062044556</v>
      </c>
      <c r="F51" s="27">
        <v>7.54</v>
      </c>
      <c r="G51" s="27">
        <v>1.1211304137441915</v>
      </c>
      <c r="H51" s="27">
        <v>14.470122839891735</v>
      </c>
      <c r="I51" s="27">
        <v>7.53</v>
      </c>
      <c r="J51" s="27">
        <v>1.1211304137441915</v>
      </c>
      <c r="K51" s="27">
        <v>15.771392879450341</v>
      </c>
      <c r="L51" s="27">
        <v>7.55</v>
      </c>
      <c r="M51" s="27">
        <v>1.0562716294779986</v>
      </c>
      <c r="N51" s="27">
        <v>16.031646887362065</v>
      </c>
      <c r="O51" s="27">
        <v>7.5449999999999999</v>
      </c>
      <c r="P51" s="27">
        <f t="shared" si="1"/>
        <v>1.0956501770681872</v>
      </c>
      <c r="Q51" s="27">
        <f t="shared" si="2"/>
        <v>15.367999167187174</v>
      </c>
      <c r="R51" s="27"/>
      <c r="S51" s="2"/>
      <c r="T51" s="27">
        <v>0</v>
      </c>
      <c r="U51" s="38">
        <v>0</v>
      </c>
      <c r="V51" s="102"/>
    </row>
    <row r="52" spans="1:22" x14ac:dyDescent="0.3">
      <c r="A52" s="18">
        <v>50.917500000003201</v>
      </c>
      <c r="B52" s="19">
        <v>4</v>
      </c>
      <c r="C52" s="27">
        <v>7.48</v>
      </c>
      <c r="D52" s="27">
        <v>1.584407444216998</v>
      </c>
      <c r="E52" s="27">
        <v>15.719342077867999</v>
      </c>
      <c r="F52" s="27">
        <v>7.47</v>
      </c>
      <c r="G52" s="27">
        <v>1.5658763629980856</v>
      </c>
      <c r="H52" s="27">
        <v>15.667291276285654</v>
      </c>
      <c r="I52" s="27">
        <v>7.46</v>
      </c>
      <c r="J52" s="27">
        <v>1.4268932538562438</v>
      </c>
      <c r="K52" s="27">
        <v>15.146783260462211</v>
      </c>
      <c r="L52" s="27">
        <v>7.45</v>
      </c>
      <c r="M52" s="27">
        <v>1.371300010199507</v>
      </c>
      <c r="N52" s="27">
        <v>15.459088069956277</v>
      </c>
      <c r="O52" s="27">
        <v>7.4649999999999999</v>
      </c>
      <c r="P52" s="27">
        <f t="shared" si="1"/>
        <v>1.4871192678177085</v>
      </c>
      <c r="Q52" s="27">
        <f t="shared" si="2"/>
        <v>15.498126171143035</v>
      </c>
      <c r="R52" s="27"/>
      <c r="S52" s="2"/>
      <c r="T52" s="27">
        <v>0</v>
      </c>
      <c r="U52" s="38">
        <v>0</v>
      </c>
      <c r="V52" s="102"/>
    </row>
    <row r="53" spans="1:22" x14ac:dyDescent="0.3">
      <c r="A53" s="18">
        <v>44.9375</v>
      </c>
      <c r="B53" s="19">
        <v>4</v>
      </c>
      <c r="C53" s="27">
        <v>7.45</v>
      </c>
      <c r="D53" s="27">
        <v>1.5936729848264539</v>
      </c>
      <c r="E53" s="27">
        <v>13.429106808244846</v>
      </c>
      <c r="F53" s="27">
        <v>7.43</v>
      </c>
      <c r="G53" s="27">
        <v>1.6677973097021033</v>
      </c>
      <c r="H53" s="27">
        <v>13.325005205080158</v>
      </c>
      <c r="I53" s="27">
        <v>7.44</v>
      </c>
      <c r="J53" s="27">
        <v>1.8531081218912258</v>
      </c>
      <c r="K53" s="27">
        <v>13.481157609827191</v>
      </c>
      <c r="L53" s="27">
        <v>7.44</v>
      </c>
      <c r="M53" s="27">
        <v>1.7882493376250328</v>
      </c>
      <c r="N53" s="27">
        <v>13.533208411409536</v>
      </c>
      <c r="O53" s="27">
        <v>7.44</v>
      </c>
      <c r="P53" s="27">
        <f t="shared" si="1"/>
        <v>1.725706938511204</v>
      </c>
      <c r="Q53" s="27">
        <f t="shared" si="2"/>
        <v>13.442119508640435</v>
      </c>
      <c r="R53" s="27"/>
      <c r="S53" s="2"/>
      <c r="T53" s="27">
        <v>0</v>
      </c>
      <c r="U53" s="38">
        <v>0</v>
      </c>
      <c r="V53" s="102"/>
    </row>
    <row r="54" spans="1:22" x14ac:dyDescent="0.3">
      <c r="A54" s="18">
        <v>47.232638888890506</v>
      </c>
      <c r="B54" s="19">
        <v>4</v>
      </c>
      <c r="C54" s="27">
        <v>7.4</v>
      </c>
      <c r="D54" s="27">
        <v>2.1496054213938223</v>
      </c>
      <c r="E54" s="27">
        <v>13.481157609827191</v>
      </c>
      <c r="F54" s="27">
        <v>7.41</v>
      </c>
      <c r="G54" s="27">
        <v>2.1125432589559971</v>
      </c>
      <c r="H54" s="27">
        <v>13.741411617738914</v>
      </c>
      <c r="I54" s="27">
        <v>7.42</v>
      </c>
      <c r="J54" s="27">
        <v>2.1681365026127342</v>
      </c>
      <c r="K54" s="27">
        <v>14.626275244638768</v>
      </c>
      <c r="L54" s="27">
        <v>7.42</v>
      </c>
      <c r="M54" s="27">
        <v>2.251526368097839</v>
      </c>
      <c r="N54" s="27">
        <v>11.55527795128045</v>
      </c>
      <c r="O54" s="27">
        <v>7.4124999999999996</v>
      </c>
      <c r="P54" s="27">
        <f t="shared" si="1"/>
        <v>2.1704528877650979</v>
      </c>
      <c r="Q54" s="27">
        <f t="shared" si="2"/>
        <v>13.351030605871332</v>
      </c>
      <c r="R54" s="27"/>
      <c r="S54" s="2"/>
      <c r="T54" s="27">
        <v>0</v>
      </c>
      <c r="U54" s="38">
        <v>0</v>
      </c>
      <c r="V54" s="102"/>
    </row>
    <row r="55" spans="1:22" x14ac:dyDescent="0.3">
      <c r="A55" s="18">
        <v>48.232638888890506</v>
      </c>
      <c r="B55" s="19">
        <v>4</v>
      </c>
      <c r="C55" s="27">
        <v>7.46</v>
      </c>
      <c r="D55" s="27">
        <v>2.3534473148018566</v>
      </c>
      <c r="E55" s="27">
        <v>14.001665625650634</v>
      </c>
      <c r="F55" s="27">
        <v>7.4</v>
      </c>
      <c r="G55" s="27">
        <v>2.3256506929734884</v>
      </c>
      <c r="H55" s="27">
        <v>13.481157609827191</v>
      </c>
      <c r="I55" s="27">
        <v>7.41</v>
      </c>
      <c r="J55" s="27">
        <v>2.2793229899262077</v>
      </c>
      <c r="K55" s="27">
        <v>13.585259212991879</v>
      </c>
      <c r="L55" s="27">
        <v>7.43</v>
      </c>
      <c r="M55" s="27">
        <v>2.3441817741924003</v>
      </c>
      <c r="N55" s="27">
        <v>14.418072038309392</v>
      </c>
      <c r="O55" s="27">
        <v>7.4249999999999998</v>
      </c>
      <c r="P55" s="27">
        <f t="shared" si="1"/>
        <v>2.3256506929734879</v>
      </c>
      <c r="Q55" s="27">
        <f t="shared" si="2"/>
        <v>13.871538621694773</v>
      </c>
      <c r="R55" s="27"/>
      <c r="S55" s="2"/>
      <c r="T55" s="27">
        <v>0</v>
      </c>
      <c r="U55" s="38">
        <v>0</v>
      </c>
      <c r="V55" s="102"/>
    </row>
    <row r="56" spans="1:22" x14ac:dyDescent="0.3">
      <c r="A56" s="18">
        <v>48.875</v>
      </c>
      <c r="B56" s="19">
        <v>4</v>
      </c>
      <c r="C56" s="27">
        <v>7.4</v>
      </c>
      <c r="D56" s="27">
        <v>2.4461027208964183</v>
      </c>
      <c r="E56" s="27">
        <v>12.908598792421403</v>
      </c>
      <c r="F56" s="27">
        <v>7.41</v>
      </c>
      <c r="G56" s="27">
        <v>2.5109615051626113</v>
      </c>
      <c r="H56" s="27">
        <v>13.637310014574224</v>
      </c>
      <c r="I56" s="27">
        <v>7.42</v>
      </c>
      <c r="J56" s="27">
        <v>2.5202270457720672</v>
      </c>
      <c r="K56" s="27">
        <v>13.533208411409536</v>
      </c>
      <c r="L56" s="27">
        <v>7.4</v>
      </c>
      <c r="M56" s="27">
        <v>2.6406790736949963</v>
      </c>
      <c r="N56" s="27">
        <v>12.544243181344992</v>
      </c>
      <c r="O56" s="27">
        <v>7.4075000000000006</v>
      </c>
      <c r="P56" s="27">
        <f t="shared" si="1"/>
        <v>2.5294925863815232</v>
      </c>
      <c r="Q56" s="27">
        <f t="shared" si="2"/>
        <v>13.155840099937539</v>
      </c>
      <c r="R56" s="27"/>
      <c r="S56" s="2"/>
      <c r="T56" s="27">
        <v>0</v>
      </c>
      <c r="U56" s="38">
        <v>0</v>
      </c>
      <c r="V56" s="102"/>
    </row>
    <row r="57" spans="1:22" x14ac:dyDescent="0.3">
      <c r="A57" s="18">
        <v>49.875</v>
      </c>
      <c r="B57" s="19">
        <v>4</v>
      </c>
      <c r="C57" s="27">
        <v>7.29</v>
      </c>
      <c r="D57" s="27">
        <v>2.7055378579611893</v>
      </c>
      <c r="E57" s="27">
        <v>13.064751197168436</v>
      </c>
      <c r="F57" s="27">
        <v>7.27</v>
      </c>
      <c r="G57" s="27">
        <v>2.7518655610084699</v>
      </c>
      <c r="H57" s="27">
        <v>12.856547990839058</v>
      </c>
      <c r="I57" s="27">
        <v>7.28</v>
      </c>
      <c r="J57" s="27">
        <v>2.6962723173517333</v>
      </c>
      <c r="K57" s="27">
        <v>11.55527795128045</v>
      </c>
      <c r="L57" s="27">
        <v>7.24</v>
      </c>
      <c r="M57" s="27">
        <v>2.7703966422273822</v>
      </c>
      <c r="N57" s="27">
        <v>12.856547990839058</v>
      </c>
      <c r="O57" s="27">
        <v>7.27</v>
      </c>
      <c r="P57" s="27">
        <f t="shared" si="1"/>
        <v>2.7310180946371938</v>
      </c>
      <c r="Q57" s="27">
        <f t="shared" si="2"/>
        <v>12.58328128253175</v>
      </c>
      <c r="R57" s="27"/>
      <c r="S57" s="2"/>
      <c r="T57" s="27">
        <v>0</v>
      </c>
      <c r="U57" s="38">
        <v>0</v>
      </c>
      <c r="V57" s="102"/>
    </row>
    <row r="58" spans="1:22" x14ac:dyDescent="0.3">
      <c r="A58" s="18">
        <v>56.958333333335759</v>
      </c>
      <c r="B58" s="19">
        <v>4</v>
      </c>
      <c r="C58" s="27">
        <v>7.28</v>
      </c>
      <c r="D58" s="27">
        <v>3.6598885407351709</v>
      </c>
      <c r="E58" s="27">
        <v>8.3281282531750982</v>
      </c>
      <c r="F58" s="27">
        <v>7.27</v>
      </c>
      <c r="G58" s="27">
        <v>3.835933812314837</v>
      </c>
      <c r="H58" s="27">
        <v>9.5252966895690196</v>
      </c>
      <c r="I58" s="27">
        <v>7.26</v>
      </c>
      <c r="J58" s="27">
        <v>3.8544648935337493</v>
      </c>
      <c r="K58" s="27">
        <v>8.9527378721632314</v>
      </c>
      <c r="L58" s="27">
        <v>7.25</v>
      </c>
      <c r="M58" s="27">
        <v>3.835933812314837</v>
      </c>
      <c r="N58" s="27">
        <v>9.9417031022277751</v>
      </c>
      <c r="O58" s="27">
        <v>7.2666666666666657</v>
      </c>
      <c r="P58" s="27">
        <f t="shared" si="1"/>
        <v>3.7965552647246485</v>
      </c>
      <c r="Q58" s="27">
        <f t="shared" si="2"/>
        <v>9.1869664792837824</v>
      </c>
      <c r="R58" s="27">
        <v>7.27</v>
      </c>
      <c r="S58" s="2">
        <v>-396</v>
      </c>
      <c r="T58" s="27">
        <v>3.2336736727001885</v>
      </c>
      <c r="U58" s="38">
        <v>10.045804705392463</v>
      </c>
      <c r="V58" s="102"/>
    </row>
    <row r="59" spans="1:22" x14ac:dyDescent="0.3">
      <c r="A59" s="18">
        <v>57.958333333335759</v>
      </c>
      <c r="B59" s="19">
        <v>4</v>
      </c>
      <c r="C59" s="27"/>
      <c r="D59" s="27">
        <v>3.9471202996283106</v>
      </c>
      <c r="E59" s="27">
        <v>7.9637726420986885</v>
      </c>
      <c r="F59" s="27"/>
      <c r="G59" s="27">
        <v>4.030510165113415</v>
      </c>
      <c r="H59" s="27">
        <v>9.1088902769102642</v>
      </c>
      <c r="I59" s="27"/>
      <c r="J59" s="27">
        <v>4.0027135432850471</v>
      </c>
      <c r="K59" s="27">
        <v>8.7965854674161985</v>
      </c>
      <c r="L59" s="27"/>
      <c r="M59" s="27">
        <v>4.0583067869417837</v>
      </c>
      <c r="N59" s="27">
        <v>9.6293982927337076</v>
      </c>
      <c r="O59" s="27"/>
      <c r="P59" s="27">
        <f t="shared" si="1"/>
        <v>4.0096626987421393</v>
      </c>
      <c r="Q59" s="27">
        <f t="shared" si="2"/>
        <v>8.8746616697897132</v>
      </c>
      <c r="R59" s="27"/>
      <c r="S59" s="2"/>
      <c r="T59" s="27">
        <v>0</v>
      </c>
      <c r="U59" s="38">
        <v>8.9527378721632314</v>
      </c>
      <c r="V59" s="102"/>
    </row>
    <row r="60" spans="1:22" x14ac:dyDescent="0.3">
      <c r="A60" s="18">
        <v>59.135416666664241</v>
      </c>
      <c r="B60" s="19">
        <v>4</v>
      </c>
      <c r="C60" s="27"/>
      <c r="D60" s="27">
        <v>3.7710750280486436</v>
      </c>
      <c r="E60" s="27">
        <v>7.6514678326046219</v>
      </c>
      <c r="F60" s="27"/>
      <c r="G60" s="27">
        <v>3.9471202996283106</v>
      </c>
      <c r="H60" s="27">
        <v>8.5363314595044741</v>
      </c>
      <c r="I60" s="27"/>
      <c r="J60" s="27">
        <v>3.9841824620661352</v>
      </c>
      <c r="K60" s="27">
        <v>8.3281282531750982</v>
      </c>
      <c r="L60" s="27"/>
      <c r="M60" s="27">
        <v>3.9749169214566784</v>
      </c>
      <c r="N60" s="27">
        <v>8.9527378721632314</v>
      </c>
      <c r="O60" s="27"/>
      <c r="P60" s="27">
        <f t="shared" si="1"/>
        <v>3.9193236777999418</v>
      </c>
      <c r="Q60" s="27">
        <f t="shared" si="2"/>
        <v>8.3671663543618564</v>
      </c>
      <c r="R60" s="27"/>
      <c r="S60" s="2"/>
      <c r="T60" s="27">
        <v>0</v>
      </c>
      <c r="U60" s="38">
        <v>8.5883822610868208</v>
      </c>
      <c r="V60" s="102"/>
    </row>
    <row r="61" spans="1:22" x14ac:dyDescent="0.3">
      <c r="A61" s="18">
        <v>61.173611111109494</v>
      </c>
      <c r="B61" s="19">
        <v>4</v>
      </c>
      <c r="C61" s="27">
        <v>7.21</v>
      </c>
      <c r="D61" s="27">
        <v>4.3177419240065555</v>
      </c>
      <c r="E61" s="27">
        <v>8.9006870705808883</v>
      </c>
      <c r="F61" s="27">
        <v>7.2</v>
      </c>
      <c r="G61" s="27">
        <v>4.2065554366930824</v>
      </c>
      <c r="H61" s="27">
        <v>8.8486362689985416</v>
      </c>
      <c r="I61" s="27">
        <v>7.19</v>
      </c>
      <c r="J61" s="27">
        <v>4.503052736195678</v>
      </c>
      <c r="K61" s="27">
        <v>8.8486362689985416</v>
      </c>
      <c r="L61" s="27">
        <v>7.21</v>
      </c>
      <c r="M61" s="27">
        <v>4.5308493580240468</v>
      </c>
      <c r="N61" s="27">
        <v>7.4432646262752442</v>
      </c>
      <c r="O61" s="27">
        <v>7.208333333333333</v>
      </c>
      <c r="P61" s="27">
        <f t="shared" si="1"/>
        <v>4.3895498637298402</v>
      </c>
      <c r="Q61" s="27">
        <f t="shared" si="2"/>
        <v>8.5103060587133044</v>
      </c>
      <c r="R61" s="27">
        <v>7.22</v>
      </c>
      <c r="S61" s="2">
        <v>-384</v>
      </c>
      <c r="T61" s="27">
        <v>1.4083621726373314</v>
      </c>
      <c r="U61" s="38">
        <v>9.5252966895690196</v>
      </c>
      <c r="V61" s="102"/>
    </row>
    <row r="62" spans="1:22" x14ac:dyDescent="0.3">
      <c r="A62" s="18">
        <v>62.173611111109494</v>
      </c>
      <c r="B62" s="19">
        <v>4</v>
      </c>
      <c r="C62" s="27">
        <v>7.19</v>
      </c>
      <c r="D62" s="27">
        <v>4.6049736828996952</v>
      </c>
      <c r="E62" s="27">
        <v>8.8486362689985416</v>
      </c>
      <c r="F62" s="27">
        <v>7.2</v>
      </c>
      <c r="G62" s="27">
        <v>4.734691251432082</v>
      </c>
      <c r="H62" s="27">
        <v>8.5363314595044741</v>
      </c>
      <c r="I62" s="27">
        <v>7.18</v>
      </c>
      <c r="J62" s="27">
        <v>4.6883635483848005</v>
      </c>
      <c r="K62" s="27">
        <v>8.2760774515927551</v>
      </c>
      <c r="L62" s="27">
        <v>7.17</v>
      </c>
      <c r="M62" s="27">
        <v>4.7161601702131692</v>
      </c>
      <c r="N62" s="27">
        <v>8.5883822610868208</v>
      </c>
      <c r="O62" s="27">
        <v>7.2666666666666666</v>
      </c>
      <c r="P62" s="27">
        <f t="shared" si="1"/>
        <v>4.6860471632324368</v>
      </c>
      <c r="Q62" s="27">
        <f t="shared" si="2"/>
        <v>8.5623568602956475</v>
      </c>
      <c r="R62" s="27">
        <v>7.43</v>
      </c>
      <c r="S62" s="2">
        <v>-399</v>
      </c>
      <c r="T62" s="27">
        <v>1.2879101447144019</v>
      </c>
      <c r="U62" s="38">
        <v>9.3170934832396402</v>
      </c>
      <c r="V62" s="102"/>
    </row>
    <row r="63" spans="1:22" x14ac:dyDescent="0.3">
      <c r="A63" s="18">
        <v>62.927083333335759</v>
      </c>
      <c r="B63" s="19">
        <v>4</v>
      </c>
      <c r="C63" s="27">
        <v>7.19</v>
      </c>
      <c r="D63" s="27">
        <v>4.8273466575266433</v>
      </c>
      <c r="E63" s="27">
        <v>8.1199250468457205</v>
      </c>
      <c r="F63" s="27">
        <v>7.2</v>
      </c>
      <c r="G63" s="27">
        <v>4.9107365230117486</v>
      </c>
      <c r="H63" s="27">
        <v>8.2240266500104102</v>
      </c>
      <c r="I63" s="27">
        <v>7.18</v>
      </c>
      <c r="J63" s="27">
        <v>5.0404540915441345</v>
      </c>
      <c r="K63" s="27">
        <v>7.8596710389339997</v>
      </c>
      <c r="L63" s="27">
        <v>7.21</v>
      </c>
      <c r="M63" s="27">
        <v>4.8458777387455552</v>
      </c>
      <c r="N63" s="27">
        <v>7.2350614199458674</v>
      </c>
      <c r="O63" s="27">
        <v>7.4233333333333347</v>
      </c>
      <c r="P63" s="27">
        <f t="shared" si="1"/>
        <v>4.9061037527070201</v>
      </c>
      <c r="Q63" s="27">
        <f t="shared" si="2"/>
        <v>7.8596710389339997</v>
      </c>
      <c r="R63" s="27">
        <v>7.88</v>
      </c>
      <c r="S63" s="2">
        <v>-339</v>
      </c>
      <c r="T63" s="27">
        <v>0.43548040864443804</v>
      </c>
      <c r="U63" s="38">
        <v>10.097855506974806</v>
      </c>
      <c r="V63" s="102"/>
    </row>
    <row r="64" spans="1:22" x14ac:dyDescent="0.3">
      <c r="A64" s="18">
        <v>64.927083333335759</v>
      </c>
      <c r="B64" s="19">
        <v>4</v>
      </c>
      <c r="C64" s="27">
        <v>7.28</v>
      </c>
      <c r="D64" s="27">
        <v>4.5401148986335018</v>
      </c>
      <c r="E64" s="27">
        <v>7.5994170310222779</v>
      </c>
      <c r="F64" s="27">
        <v>7.26</v>
      </c>
      <c r="G64" s="27">
        <v>4.5679115204618705</v>
      </c>
      <c r="H64" s="27">
        <v>7.5994170310222779</v>
      </c>
      <c r="I64" s="27">
        <v>7.27</v>
      </c>
      <c r="J64" s="27">
        <v>4.5957081422902393</v>
      </c>
      <c r="K64" s="27">
        <v>7.3912138246929002</v>
      </c>
      <c r="L64" s="27">
        <v>7.28</v>
      </c>
      <c r="M64" s="27">
        <v>4.6513013859469767</v>
      </c>
      <c r="N64" s="27">
        <v>7.5994170310222779</v>
      </c>
      <c r="O64" s="27">
        <v>7.3883333333333328</v>
      </c>
      <c r="P64" s="27">
        <f t="shared" si="1"/>
        <v>4.5887589868331471</v>
      </c>
      <c r="Q64" s="27">
        <f t="shared" si="2"/>
        <v>7.5473662294399331</v>
      </c>
      <c r="R64" s="27">
        <v>7.62</v>
      </c>
      <c r="S64" s="2">
        <v>-401</v>
      </c>
      <c r="T64" s="27">
        <v>2.1310743401749095</v>
      </c>
      <c r="U64" s="38">
        <v>8.1719758484280653</v>
      </c>
      <c r="V64" s="108" t="s">
        <v>48</v>
      </c>
    </row>
    <row r="65" spans="1:22" x14ac:dyDescent="0.3">
      <c r="A65" s="91">
        <v>65.927083333335759</v>
      </c>
      <c r="B65" s="92">
        <v>4</v>
      </c>
      <c r="C65" s="94">
        <v>7.66</v>
      </c>
      <c r="D65" s="94">
        <v>1.0192094670401739</v>
      </c>
      <c r="E65" s="94">
        <v>7.0268582136164897</v>
      </c>
      <c r="F65" s="94">
        <v>7.67</v>
      </c>
      <c r="G65" s="94">
        <v>0.95435068277398105</v>
      </c>
      <c r="H65" s="94">
        <v>7.7035186341869659</v>
      </c>
      <c r="I65" s="94">
        <v>7.65</v>
      </c>
      <c r="J65" s="94">
        <v>1.0284750076496305</v>
      </c>
      <c r="K65" s="94">
        <v>7.9637726420986885</v>
      </c>
      <c r="L65" s="94">
        <v>7.67</v>
      </c>
      <c r="M65" s="94">
        <v>1.009943926430718</v>
      </c>
      <c r="N65" s="94">
        <v>7.4432646262752442</v>
      </c>
      <c r="O65" s="94">
        <v>7.668333333333333</v>
      </c>
      <c r="P65" s="94">
        <f t="shared" si="1"/>
        <v>1.0029947709736258</v>
      </c>
      <c r="Q65" s="94">
        <f t="shared" si="2"/>
        <v>7.5343535290443473</v>
      </c>
      <c r="R65" s="94">
        <v>7.68</v>
      </c>
      <c r="S65" s="56">
        <v>-383</v>
      </c>
      <c r="T65" s="94">
        <v>0.56519797717682385</v>
      </c>
      <c r="U65" s="95">
        <v>8.1719758484280653</v>
      </c>
      <c r="V65" s="102"/>
    </row>
    <row r="66" spans="1:22" x14ac:dyDescent="0.3">
      <c r="A66" s="18">
        <v>66.927083333335759</v>
      </c>
      <c r="B66" s="19">
        <v>4</v>
      </c>
      <c r="C66" s="27">
        <v>7.67</v>
      </c>
      <c r="D66" s="27">
        <v>1.0284750076496305</v>
      </c>
      <c r="E66" s="27">
        <v>8.6404330626691657</v>
      </c>
      <c r="F66" s="27">
        <v>7.61</v>
      </c>
      <c r="G66" s="27">
        <v>1.0562716294779986</v>
      </c>
      <c r="H66" s="27">
        <v>8.7445346658338536</v>
      </c>
      <c r="I66" s="27">
        <v>7.65</v>
      </c>
      <c r="J66" s="27">
        <v>0.97288176399289339</v>
      </c>
      <c r="K66" s="27">
        <v>9.0047886737455745</v>
      </c>
      <c r="L66" s="27">
        <v>7.64</v>
      </c>
      <c r="M66" s="27">
        <v>1.0377405482590865</v>
      </c>
      <c r="N66" s="27">
        <v>8.8486362689985416</v>
      </c>
      <c r="O66" s="27">
        <v>7.6750000000000007</v>
      </c>
      <c r="P66" s="27">
        <f t="shared" si="1"/>
        <v>1.0238422373449021</v>
      </c>
      <c r="Q66" s="27">
        <f t="shared" si="2"/>
        <v>8.8095981678117834</v>
      </c>
      <c r="R66" s="27">
        <v>7.74</v>
      </c>
      <c r="S66" s="2">
        <v>-386</v>
      </c>
      <c r="T66" s="27">
        <v>0.64858784266192904</v>
      </c>
      <c r="U66" s="38">
        <v>9.6814490943160507</v>
      </c>
      <c r="V66" s="102"/>
    </row>
    <row r="67" spans="1:22" x14ac:dyDescent="0.3">
      <c r="A67" s="18">
        <v>68.131944444445253</v>
      </c>
      <c r="B67" s="19">
        <v>4</v>
      </c>
      <c r="C67" s="27"/>
      <c r="D67" s="27">
        <v>1.1952547386198407</v>
      </c>
      <c r="E67" s="27">
        <v>9.5252966895690196</v>
      </c>
      <c r="F67" s="27"/>
      <c r="G67" s="27">
        <v>1.1952547386198407</v>
      </c>
      <c r="H67" s="27">
        <v>9.3170934832396402</v>
      </c>
      <c r="I67" s="27"/>
      <c r="J67" s="27">
        <v>1.2137858198387526</v>
      </c>
      <c r="K67" s="27">
        <v>7.8076202373516548</v>
      </c>
      <c r="L67" s="27"/>
      <c r="M67" s="27">
        <v>1.2137858198387526</v>
      </c>
      <c r="N67" s="27">
        <v>9.3170934832396402</v>
      </c>
      <c r="O67" s="27"/>
      <c r="P67" s="27">
        <f t="shared" si="1"/>
        <v>1.2045202792292966</v>
      </c>
      <c r="Q67" s="27">
        <f t="shared" si="2"/>
        <v>8.9917759733499878</v>
      </c>
      <c r="R67" s="27"/>
      <c r="S67" s="2"/>
      <c r="T67" s="27">
        <v>0.85242973606996375</v>
      </c>
      <c r="U67" s="38">
        <v>9.0047886737455745</v>
      </c>
      <c r="V67" s="102"/>
    </row>
    <row r="68" spans="1:22" x14ac:dyDescent="0.3">
      <c r="A68" s="18">
        <v>68.951388888890506</v>
      </c>
      <c r="B68" s="19">
        <v>4</v>
      </c>
      <c r="C68" s="27">
        <v>7.63</v>
      </c>
      <c r="D68" s="27">
        <v>1.575141903607542</v>
      </c>
      <c r="E68" s="27">
        <v>8.2240266500104102</v>
      </c>
      <c r="F68" s="27">
        <v>7.62</v>
      </c>
      <c r="G68" s="27">
        <v>1.584407444216998</v>
      </c>
      <c r="H68" s="27">
        <v>9.0568394753279193</v>
      </c>
      <c r="I68" s="27">
        <v>7.61</v>
      </c>
      <c r="J68" s="27">
        <v>1.584407444216998</v>
      </c>
      <c r="K68" s="27">
        <v>8.1199250468457205</v>
      </c>
      <c r="L68" s="27">
        <v>7.64</v>
      </c>
      <c r="M68" s="27">
        <v>1.6029385254359101</v>
      </c>
      <c r="N68" s="27">
        <v>8.6404330626691657</v>
      </c>
      <c r="O68" s="27">
        <v>7.6500000000000012</v>
      </c>
      <c r="P68" s="27">
        <f t="shared" si="1"/>
        <v>1.586723829369362</v>
      </c>
      <c r="Q68" s="27">
        <f t="shared" si="2"/>
        <v>8.5103060587133044</v>
      </c>
      <c r="R68" s="27">
        <v>7.7</v>
      </c>
      <c r="S68" s="2">
        <v>-400</v>
      </c>
      <c r="T68" s="27">
        <v>1.1025993325252792</v>
      </c>
      <c r="U68" s="38">
        <v>8.0678742452633774</v>
      </c>
      <c r="V68" s="102"/>
    </row>
    <row r="69" spans="1:22" x14ac:dyDescent="0.3">
      <c r="A69" s="18">
        <v>69.951388888890506</v>
      </c>
      <c r="B69" s="19">
        <v>4</v>
      </c>
      <c r="C69" s="27">
        <v>7.53</v>
      </c>
      <c r="D69" s="27">
        <v>1.6492662284831907</v>
      </c>
      <c r="E69" s="27">
        <v>9.3691442848219868</v>
      </c>
      <c r="F69" s="27">
        <v>7.5</v>
      </c>
      <c r="G69" s="27">
        <v>1.6863283909210154</v>
      </c>
      <c r="H69" s="27">
        <v>9.1609410784926073</v>
      </c>
      <c r="I69" s="27">
        <v>7.54</v>
      </c>
      <c r="J69" s="27">
        <v>1.6585317690926467</v>
      </c>
      <c r="K69" s="27">
        <v>9.6293982927337076</v>
      </c>
      <c r="L69" s="27">
        <v>7.54</v>
      </c>
      <c r="M69" s="27">
        <v>1.7233905533588398</v>
      </c>
      <c r="N69" s="27">
        <v>9.5252966895690196</v>
      </c>
      <c r="O69" s="27">
        <v>7.6483333333333334</v>
      </c>
      <c r="P69" s="27">
        <f t="shared" si="1"/>
        <v>1.6793792354639232</v>
      </c>
      <c r="Q69" s="27">
        <f t="shared" si="2"/>
        <v>9.4211950864043299</v>
      </c>
      <c r="R69" s="27">
        <v>7.89</v>
      </c>
      <c r="S69" s="2">
        <v>-200</v>
      </c>
      <c r="T69" s="27">
        <v>2.7796621828368388E-2</v>
      </c>
      <c r="U69" s="38">
        <v>10.149906308557151</v>
      </c>
      <c r="V69" s="102"/>
    </row>
    <row r="70" spans="1:22" x14ac:dyDescent="0.3">
      <c r="A70" s="18">
        <v>70.951388888890506</v>
      </c>
      <c r="B70" s="19">
        <v>4</v>
      </c>
      <c r="C70" s="27">
        <v>7.47</v>
      </c>
      <c r="D70" s="27">
        <v>1.9272324467668747</v>
      </c>
      <c r="E70" s="27">
        <v>9.6814490943160507</v>
      </c>
      <c r="F70" s="27">
        <v>7.48</v>
      </c>
      <c r="G70" s="27">
        <v>1.8623736625006819</v>
      </c>
      <c r="H70" s="27">
        <v>9.6814490943160507</v>
      </c>
      <c r="I70" s="27">
        <v>7.48</v>
      </c>
      <c r="J70" s="27">
        <v>1.880904743719594</v>
      </c>
      <c r="K70" s="27">
        <v>9.5252966895690196</v>
      </c>
      <c r="L70" s="27">
        <v>7.49</v>
      </c>
      <c r="M70" s="27">
        <v>1.8901702843290502</v>
      </c>
      <c r="N70" s="27">
        <v>9.6293982927337076</v>
      </c>
      <c r="O70" s="27">
        <v>7.63</v>
      </c>
      <c r="P70" s="27">
        <f t="shared" si="1"/>
        <v>1.8901702843290504</v>
      </c>
      <c r="Q70" s="27">
        <f t="shared" si="2"/>
        <v>9.6293982927337076</v>
      </c>
      <c r="R70" s="27">
        <v>7.93</v>
      </c>
      <c r="S70" s="2">
        <v>-213</v>
      </c>
      <c r="T70" s="27">
        <v>7.4124324875649031E-2</v>
      </c>
      <c r="U70" s="38">
        <v>10.722465125962939</v>
      </c>
      <c r="V70" s="102"/>
    </row>
    <row r="71" spans="1:22" x14ac:dyDescent="0.3">
      <c r="A71" s="18">
        <v>72.951388888890506</v>
      </c>
      <c r="B71" s="19">
        <v>4</v>
      </c>
      <c r="C71" s="27">
        <v>7.48</v>
      </c>
      <c r="D71" s="27">
        <v>2.3441817741924003</v>
      </c>
      <c r="E71" s="27">
        <v>10.722465125962939</v>
      </c>
      <c r="F71" s="27">
        <v>7.4</v>
      </c>
      <c r="G71" s="27">
        <v>2.0940121777370848</v>
      </c>
      <c r="H71" s="27">
        <v>9.7855506974807405</v>
      </c>
      <c r="I71" s="27">
        <v>7.49</v>
      </c>
      <c r="J71" s="27">
        <v>2.1588709620032778</v>
      </c>
      <c r="K71" s="27">
        <v>10.410160316468874</v>
      </c>
      <c r="L71" s="27">
        <v>7.41</v>
      </c>
      <c r="M71" s="27">
        <v>2.0940121777370848</v>
      </c>
      <c r="N71" s="27">
        <v>9.4211950864043299</v>
      </c>
      <c r="O71" s="27">
        <v>7.3900000000000006</v>
      </c>
      <c r="P71" s="27">
        <f t="shared" si="1"/>
        <v>2.1727692729174617</v>
      </c>
      <c r="Q71" s="27">
        <f t="shared" si="2"/>
        <v>10.084842806579221</v>
      </c>
      <c r="R71" s="27">
        <v>7.28</v>
      </c>
      <c r="S71" s="2">
        <v>-383</v>
      </c>
      <c r="T71" s="27">
        <v>0.96361622338343733</v>
      </c>
      <c r="U71" s="38">
        <v>9.9937539038101182</v>
      </c>
      <c r="V71" s="102"/>
    </row>
    <row r="72" spans="1:22" x14ac:dyDescent="0.3">
      <c r="A72" s="18">
        <v>73.951388888890506</v>
      </c>
      <c r="B72" s="19">
        <v>4</v>
      </c>
      <c r="C72" s="27">
        <v>7.42</v>
      </c>
      <c r="D72" s="27">
        <v>2.4183060990680496</v>
      </c>
      <c r="E72" s="27">
        <v>9.4211950864043299</v>
      </c>
      <c r="F72" s="27">
        <v>7.38</v>
      </c>
      <c r="G72" s="27">
        <v>2.3812439366302249</v>
      </c>
      <c r="H72" s="27">
        <v>8.6404330626691657</v>
      </c>
      <c r="I72" s="27">
        <v>7.4</v>
      </c>
      <c r="J72" s="27">
        <v>2.4553682615058743</v>
      </c>
      <c r="K72" s="27">
        <v>9.5773474911513627</v>
      </c>
      <c r="L72" s="27">
        <v>7.41</v>
      </c>
      <c r="M72" s="27">
        <v>2.4275716396775051</v>
      </c>
      <c r="N72" s="27">
        <v>9.4732458879866748</v>
      </c>
      <c r="O72" s="27">
        <v>7.4216666666666669</v>
      </c>
      <c r="P72" s="27">
        <f t="shared" si="1"/>
        <v>2.4206224842204138</v>
      </c>
      <c r="Q72" s="27">
        <f t="shared" si="2"/>
        <v>9.2780553820528837</v>
      </c>
      <c r="R72" s="27">
        <v>7.46</v>
      </c>
      <c r="S72" s="2">
        <v>-392</v>
      </c>
      <c r="T72" s="27">
        <v>1.732656093968296</v>
      </c>
      <c r="U72" s="38">
        <v>11.55527795128045</v>
      </c>
      <c r="V72" s="102"/>
    </row>
    <row r="73" spans="1:22" x14ac:dyDescent="0.3">
      <c r="A73" s="18">
        <v>75.0625</v>
      </c>
      <c r="B73" s="19">
        <v>4</v>
      </c>
      <c r="C73" s="27">
        <v>7.42</v>
      </c>
      <c r="D73" s="27">
        <v>2.6777412361328206</v>
      </c>
      <c r="E73" s="27">
        <v>6.9227566104518008</v>
      </c>
      <c r="F73" s="27">
        <v>7.46</v>
      </c>
      <c r="G73" s="27">
        <v>2.6128824518666276</v>
      </c>
      <c r="H73" s="27">
        <v>9.7855506974807405</v>
      </c>
      <c r="I73" s="27">
        <v>7.4</v>
      </c>
      <c r="J73" s="27">
        <v>2.5850858300382602</v>
      </c>
      <c r="K73" s="27">
        <v>11.242973141786383</v>
      </c>
      <c r="L73" s="27">
        <v>7.45</v>
      </c>
      <c r="M73" s="27">
        <v>2.5758202894288038</v>
      </c>
      <c r="N73" s="27">
        <v>10.306058713304184</v>
      </c>
      <c r="O73" s="27">
        <v>7.5083333333333329</v>
      </c>
      <c r="P73" s="27">
        <f t="shared" si="1"/>
        <v>2.6128824518666276</v>
      </c>
      <c r="Q73" s="27">
        <f t="shared" si="2"/>
        <v>9.5643347907557779</v>
      </c>
      <c r="R73" s="27">
        <v>7.66</v>
      </c>
      <c r="S73" s="2">
        <v>-380</v>
      </c>
      <c r="T73" s="27">
        <v>1.9828256904236115</v>
      </c>
      <c r="U73" s="38">
        <v>9.9937539038101182</v>
      </c>
      <c r="V73" s="102"/>
    </row>
    <row r="74" spans="1:22" x14ac:dyDescent="0.3">
      <c r="A74" s="18">
        <v>80.0625</v>
      </c>
      <c r="B74" s="19">
        <v>4</v>
      </c>
      <c r="C74" s="27">
        <v>7.41</v>
      </c>
      <c r="D74" s="27">
        <v>3.6598885407351709</v>
      </c>
      <c r="E74" s="27">
        <v>10.306058713304184</v>
      </c>
      <c r="F74" s="27">
        <v>7.38</v>
      </c>
      <c r="G74" s="27">
        <v>3.6228263782973462</v>
      </c>
      <c r="H74" s="27">
        <v>10.670414324380594</v>
      </c>
      <c r="I74" s="27">
        <v>7.4</v>
      </c>
      <c r="J74" s="27">
        <v>3.585764215859522</v>
      </c>
      <c r="K74" s="27">
        <v>10.61836352279825</v>
      </c>
      <c r="L74" s="27">
        <v>7.35</v>
      </c>
      <c r="M74" s="27">
        <v>3.4282500254987673</v>
      </c>
      <c r="N74" s="27">
        <v>10.826566729127626</v>
      </c>
      <c r="O74" s="27">
        <v>7.43</v>
      </c>
      <c r="P74" s="27">
        <f t="shared" si="1"/>
        <v>3.5741822900977018</v>
      </c>
      <c r="Q74" s="27">
        <f t="shared" si="2"/>
        <v>10.605350822402663</v>
      </c>
      <c r="R74" s="27">
        <v>7.52</v>
      </c>
      <c r="S74" s="2">
        <v>-394</v>
      </c>
      <c r="T74" s="27">
        <v>1.3805655508089631</v>
      </c>
      <c r="U74" s="38">
        <v>11.55527795128045</v>
      </c>
      <c r="V74" s="102"/>
    </row>
    <row r="75" spans="1:22" x14ac:dyDescent="0.3">
      <c r="A75" s="18">
        <v>81.0625</v>
      </c>
      <c r="B75" s="19">
        <v>4</v>
      </c>
      <c r="C75" s="27">
        <v>7.41</v>
      </c>
      <c r="D75" s="27">
        <v>3.7803405686581004</v>
      </c>
      <c r="E75" s="27">
        <v>9.7334998958983974</v>
      </c>
      <c r="F75" s="27">
        <v>7.35</v>
      </c>
      <c r="G75" s="27">
        <v>3.8822615153621176</v>
      </c>
      <c r="H75" s="27">
        <v>9.0568394753279193</v>
      </c>
      <c r="I75" s="27">
        <v>7.4</v>
      </c>
      <c r="J75" s="27">
        <v>3.835933812314837</v>
      </c>
      <c r="K75" s="27">
        <v>8.4322298563397879</v>
      </c>
      <c r="L75" s="27">
        <v>7.36</v>
      </c>
      <c r="M75" s="27">
        <v>3.8451993529242929</v>
      </c>
      <c r="N75" s="27">
        <v>6.8186550072871119</v>
      </c>
      <c r="O75" s="27">
        <v>7.5266666666666673</v>
      </c>
      <c r="P75" s="27">
        <f t="shared" si="1"/>
        <v>3.835933812314837</v>
      </c>
      <c r="Q75" s="27">
        <f t="shared" si="2"/>
        <v>8.5103060587133044</v>
      </c>
      <c r="R75" s="27">
        <v>7.82</v>
      </c>
      <c r="S75" s="2">
        <v>-403</v>
      </c>
      <c r="T75" s="27">
        <v>1.8623736625006819</v>
      </c>
      <c r="U75" s="38">
        <v>7.0268582136164897</v>
      </c>
      <c r="V75" s="102"/>
    </row>
    <row r="76" spans="1:22" x14ac:dyDescent="0.3">
      <c r="A76" s="18">
        <v>83.0625</v>
      </c>
      <c r="B76" s="19">
        <v>4</v>
      </c>
      <c r="C76" s="27">
        <v>7.44</v>
      </c>
      <c r="D76" s="27">
        <v>4.2714142209592758</v>
      </c>
      <c r="E76" s="27">
        <v>10.045804705392463</v>
      </c>
      <c r="F76" s="27">
        <v>7.35</v>
      </c>
      <c r="G76" s="27">
        <v>4.2714142209592758</v>
      </c>
      <c r="H76" s="27">
        <v>8.0158234436810325</v>
      </c>
      <c r="I76" s="27">
        <v>7.42</v>
      </c>
      <c r="J76" s="27">
        <v>4.3362730052254683</v>
      </c>
      <c r="K76" s="27">
        <v>10.254007911721841</v>
      </c>
      <c r="L76" s="27">
        <v>7.33</v>
      </c>
      <c r="M76" s="27">
        <v>4.3177419240065555</v>
      </c>
      <c r="N76" s="27">
        <v>8.1719758484280653</v>
      </c>
      <c r="O76" s="27">
        <v>7.5233333333333325</v>
      </c>
      <c r="P76" s="27">
        <f t="shared" si="1"/>
        <v>4.2992108427876436</v>
      </c>
      <c r="Q76" s="27">
        <f t="shared" si="2"/>
        <v>9.1219029773058509</v>
      </c>
      <c r="R76" s="27">
        <v>7.8</v>
      </c>
      <c r="S76" s="2">
        <v>-389</v>
      </c>
      <c r="T76" s="27">
        <v>0.16677973097021032</v>
      </c>
      <c r="U76" s="38">
        <v>14.886529252550488</v>
      </c>
      <c r="V76" s="102"/>
    </row>
    <row r="77" spans="1:22" x14ac:dyDescent="0.3">
      <c r="A77" s="18">
        <v>84.020833333335759</v>
      </c>
      <c r="B77" s="19">
        <v>4</v>
      </c>
      <c r="C77" s="27">
        <v>7.38</v>
      </c>
      <c r="D77" s="27">
        <v>4.5864426016807833</v>
      </c>
      <c r="E77" s="27">
        <v>10.61836352279825</v>
      </c>
      <c r="F77" s="27">
        <v>7.39</v>
      </c>
      <c r="G77" s="27">
        <v>4.7161601702131692</v>
      </c>
      <c r="H77" s="27">
        <v>10.514261919633562</v>
      </c>
      <c r="I77" s="27">
        <v>7.37</v>
      </c>
      <c r="J77" s="27">
        <v>4.5864426016807833</v>
      </c>
      <c r="K77" s="27">
        <v>10.306058713304184</v>
      </c>
      <c r="L77" s="27">
        <v>7.38</v>
      </c>
      <c r="M77" s="27">
        <v>4.7902844950888186</v>
      </c>
      <c r="N77" s="27">
        <v>8.6404330626691657</v>
      </c>
      <c r="O77" s="27">
        <v>7.5466666666666669</v>
      </c>
      <c r="P77" s="27">
        <f t="shared" si="1"/>
        <v>4.6698324671658886</v>
      </c>
      <c r="Q77" s="27">
        <f t="shared" si="2"/>
        <v>10.01977930460129</v>
      </c>
      <c r="R77" s="27">
        <v>7.88</v>
      </c>
      <c r="S77" s="2">
        <v>-389</v>
      </c>
      <c r="T77" s="27">
        <v>0.79683649241322696</v>
      </c>
      <c r="U77" s="38">
        <v>11.399125546533416</v>
      </c>
      <c r="V77" s="102"/>
    </row>
    <row r="78" spans="1:22" x14ac:dyDescent="0.3">
      <c r="A78" s="18">
        <v>85.104166666664241</v>
      </c>
      <c r="B78" s="19">
        <v>4</v>
      </c>
      <c r="C78" s="27">
        <v>7.34</v>
      </c>
      <c r="D78" s="27">
        <v>5.0033919291063089</v>
      </c>
      <c r="E78" s="27">
        <v>10.097855506974806</v>
      </c>
      <c r="F78" s="27">
        <v>7.31</v>
      </c>
      <c r="G78" s="27">
        <v>5.0033919291063089</v>
      </c>
      <c r="H78" s="27">
        <v>9.4211950864043299</v>
      </c>
      <c r="I78" s="27">
        <v>7.33</v>
      </c>
      <c r="J78" s="27">
        <v>5.0867817945914151</v>
      </c>
      <c r="K78" s="27">
        <v>9.7334998958983974</v>
      </c>
      <c r="L78" s="27">
        <v>7.3</v>
      </c>
      <c r="M78" s="27">
        <v>5.2720926067805367</v>
      </c>
      <c r="N78" s="27">
        <v>9.7334998958983974</v>
      </c>
      <c r="O78" s="27">
        <v>7.5133333333333328</v>
      </c>
      <c r="P78" s="27">
        <f t="shared" si="1"/>
        <v>5.0914145648961426</v>
      </c>
      <c r="Q78" s="27">
        <f t="shared" si="2"/>
        <v>9.7465125962939823</v>
      </c>
      <c r="R78" s="27">
        <v>7.9</v>
      </c>
      <c r="S78" s="2">
        <v>-381</v>
      </c>
      <c r="T78" s="27">
        <v>0.64858784266192904</v>
      </c>
      <c r="U78" s="38">
        <v>8.6404330626691657</v>
      </c>
      <c r="V78" s="102"/>
    </row>
    <row r="79" spans="1:22" x14ac:dyDescent="0.3">
      <c r="A79" s="18">
        <v>86.055555555554747</v>
      </c>
      <c r="B79" s="19">
        <v>4</v>
      </c>
      <c r="C79" s="27">
        <v>7.26</v>
      </c>
      <c r="D79" s="27">
        <v>5.2998892286089045</v>
      </c>
      <c r="E79" s="27">
        <v>9.3691442848219868</v>
      </c>
      <c r="F79" s="27">
        <v>7.23</v>
      </c>
      <c r="G79" s="27">
        <v>5.1331094976386948</v>
      </c>
      <c r="H79" s="27">
        <v>9.0047886737455745</v>
      </c>
      <c r="I79" s="27">
        <v>7.27</v>
      </c>
      <c r="J79" s="27">
        <v>5.3554824722656411</v>
      </c>
      <c r="K79" s="27">
        <v>8.9527378721632314</v>
      </c>
      <c r="L79" s="27">
        <v>7.24</v>
      </c>
      <c r="M79" s="27">
        <v>5.2350304443427129</v>
      </c>
      <c r="N79" s="27">
        <v>9.2129918800749522</v>
      </c>
      <c r="O79" s="27">
        <v>7.43</v>
      </c>
      <c r="P79" s="27">
        <f t="shared" si="1"/>
        <v>5.2558779107139886</v>
      </c>
      <c r="Q79" s="27">
        <f t="shared" si="2"/>
        <v>9.1349156777014358</v>
      </c>
      <c r="R79" s="27">
        <v>7.79</v>
      </c>
      <c r="S79" s="2">
        <v>-394</v>
      </c>
      <c r="T79" s="27">
        <v>2.2885885305356641</v>
      </c>
      <c r="U79" s="38">
        <v>9.3170934832396402</v>
      </c>
      <c r="V79" s="102"/>
    </row>
    <row r="80" spans="1:22" x14ac:dyDescent="0.3">
      <c r="A80" s="18">
        <v>87.055555555554747</v>
      </c>
      <c r="B80" s="19">
        <v>4</v>
      </c>
      <c r="C80" s="27">
        <v>7.28</v>
      </c>
      <c r="D80" s="27">
        <v>5.5222622032358526</v>
      </c>
      <c r="E80" s="27">
        <v>7.9117218405163436</v>
      </c>
      <c r="F80" s="27">
        <v>7.24</v>
      </c>
      <c r="G80" s="27">
        <v>5.5593243656736764</v>
      </c>
      <c r="H80" s="27">
        <v>8.1719758484280653</v>
      </c>
      <c r="I80" s="27">
        <v>7.26</v>
      </c>
      <c r="J80" s="27">
        <v>5.5500588250642213</v>
      </c>
      <c r="K80" s="27">
        <v>7.8596710389339997</v>
      </c>
      <c r="L80" s="27">
        <v>7.25</v>
      </c>
      <c r="M80" s="27">
        <v>5.5129966626263949</v>
      </c>
      <c r="N80" s="27">
        <v>7.9117218405163436</v>
      </c>
      <c r="O80" s="27">
        <v>7.4383333333333326</v>
      </c>
      <c r="P80" s="27">
        <f t="shared" ref="P80:P111" si="3">AVERAGE(D80,G80,J80,M80)</f>
        <v>5.5361605141500361</v>
      </c>
      <c r="Q80" s="27">
        <f t="shared" si="2"/>
        <v>7.9637726420986876</v>
      </c>
      <c r="R80" s="27">
        <v>7.8</v>
      </c>
      <c r="S80" s="2">
        <v>-399</v>
      </c>
      <c r="T80" s="27">
        <v>1.4083621726373314</v>
      </c>
      <c r="U80" s="38">
        <v>9.1609410784926073</v>
      </c>
      <c r="V80" s="102"/>
    </row>
    <row r="81" spans="1:22" x14ac:dyDescent="0.3">
      <c r="A81" s="18">
        <v>89.055555555554747</v>
      </c>
      <c r="B81" s="19">
        <v>4</v>
      </c>
      <c r="C81" s="27">
        <v>7.34</v>
      </c>
      <c r="D81" s="27">
        <v>5.2072338225143451</v>
      </c>
      <c r="E81" s="27">
        <v>8.2240266500104102</v>
      </c>
      <c r="F81" s="27">
        <v>7.3</v>
      </c>
      <c r="G81" s="27">
        <v>5.2628270661710799</v>
      </c>
      <c r="H81" s="27">
        <v>7.2350614199458674</v>
      </c>
      <c r="I81" s="27">
        <v>7.33</v>
      </c>
      <c r="J81" s="27">
        <v>5.2998892286089045</v>
      </c>
      <c r="K81" s="27">
        <v>6.9748074120341448</v>
      </c>
      <c r="L81" s="27">
        <v>7.31</v>
      </c>
      <c r="M81" s="27">
        <v>5.2998892286089045</v>
      </c>
      <c r="N81" s="27">
        <v>7.2871122215282123</v>
      </c>
      <c r="O81" s="27">
        <v>7.5</v>
      </c>
      <c r="P81" s="27">
        <f t="shared" si="3"/>
        <v>5.2674598364758083</v>
      </c>
      <c r="Q81" s="27">
        <f t="shared" ref="Q81:Q112" si="4">AVERAGE(E81,H81,K81,N81)</f>
        <v>7.4302519258796584</v>
      </c>
      <c r="R81" s="27">
        <v>7.86</v>
      </c>
      <c r="S81" s="2">
        <v>-397</v>
      </c>
      <c r="T81" s="27">
        <v>2.5294925863815232</v>
      </c>
      <c r="U81" s="38">
        <v>8.6924838642515088</v>
      </c>
      <c r="V81" s="102"/>
    </row>
    <row r="82" spans="1:22" x14ac:dyDescent="0.3">
      <c r="A82" s="18">
        <v>90</v>
      </c>
      <c r="B82" s="19">
        <v>4</v>
      </c>
      <c r="C82" s="27">
        <v>7.29</v>
      </c>
      <c r="D82" s="27">
        <v>5.0775162539819592</v>
      </c>
      <c r="E82" s="27">
        <v>7.5473662294399322</v>
      </c>
      <c r="F82" s="27">
        <v>7.27</v>
      </c>
      <c r="G82" s="27">
        <v>5.0311885509346777</v>
      </c>
      <c r="H82" s="27">
        <v>7.2350614199458674</v>
      </c>
      <c r="I82" s="27">
        <v>7.28</v>
      </c>
      <c r="J82" s="27">
        <v>5.1794372006859764</v>
      </c>
      <c r="K82" s="27">
        <v>7.3912138246929002</v>
      </c>
      <c r="L82" s="27">
        <v>7.28</v>
      </c>
      <c r="M82" s="27">
        <v>5.1423750382481517</v>
      </c>
      <c r="N82" s="27">
        <v>7.6514678326046219</v>
      </c>
      <c r="O82" s="27">
        <v>7.4200000000000008</v>
      </c>
      <c r="P82" s="27">
        <f t="shared" si="3"/>
        <v>5.1076292609626917</v>
      </c>
      <c r="Q82" s="27">
        <f t="shared" si="4"/>
        <v>7.4562773266708309</v>
      </c>
      <c r="R82" s="27">
        <v>7.7</v>
      </c>
      <c r="S82" s="2">
        <v>-397</v>
      </c>
      <c r="T82" s="27">
        <v>4.8366121981360992</v>
      </c>
      <c r="U82" s="38">
        <v>7.0789090151988354</v>
      </c>
      <c r="V82" s="102"/>
    </row>
    <row r="83" spans="1:22" x14ac:dyDescent="0.3">
      <c r="A83" s="18">
        <v>92.013888888890506</v>
      </c>
      <c r="B83" s="19">
        <v>4</v>
      </c>
      <c r="C83" s="27">
        <v>7.22</v>
      </c>
      <c r="D83" s="27">
        <v>4.6790980077753455</v>
      </c>
      <c r="E83" s="27">
        <v>5.8817405788049131</v>
      </c>
      <c r="F83" s="27">
        <v>7.21</v>
      </c>
      <c r="G83" s="27">
        <v>4.6049736828996952</v>
      </c>
      <c r="H83" s="27">
        <v>6.1419945867166357</v>
      </c>
      <c r="I83" s="27">
        <v>7.23</v>
      </c>
      <c r="J83" s="27">
        <v>4.6605669265564327</v>
      </c>
      <c r="K83" s="27">
        <v>6.3501977930460125</v>
      </c>
      <c r="L83" s="27">
        <v>7.22</v>
      </c>
      <c r="M83" s="27">
        <v>4.6327703047280639</v>
      </c>
      <c r="N83" s="27">
        <v>6.4542993962107014</v>
      </c>
      <c r="O83" s="27">
        <v>7.4333333333333336</v>
      </c>
      <c r="P83" s="27">
        <f t="shared" si="3"/>
        <v>4.6443522304898845</v>
      </c>
      <c r="Q83" s="27">
        <f t="shared" si="4"/>
        <v>6.2070580886945654</v>
      </c>
      <c r="R83" s="27">
        <v>7.86</v>
      </c>
      <c r="S83" s="2">
        <v>-384</v>
      </c>
      <c r="T83" s="27">
        <v>0.6022601396146483</v>
      </c>
      <c r="U83" s="38">
        <v>9.4211950864043299</v>
      </c>
      <c r="V83" s="102"/>
    </row>
    <row r="84" spans="1:22" x14ac:dyDescent="0.3">
      <c r="A84" s="18">
        <v>94.208333333335759</v>
      </c>
      <c r="B84" s="19">
        <v>4</v>
      </c>
      <c r="C84" s="27">
        <v>7.22</v>
      </c>
      <c r="D84" s="27">
        <v>4.9941263884968539</v>
      </c>
      <c r="E84" s="27">
        <v>6.6104518009577342</v>
      </c>
      <c r="F84" s="27">
        <v>7.2</v>
      </c>
      <c r="G84" s="27">
        <v>5.1516405788576076</v>
      </c>
      <c r="H84" s="27">
        <v>6.1940453882989788</v>
      </c>
      <c r="I84" s="27">
        <v>7.23</v>
      </c>
      <c r="J84" s="27">
        <v>5.2535615255616248</v>
      </c>
      <c r="K84" s="27">
        <v>5.9858421819696019</v>
      </c>
      <c r="L84" s="27">
        <v>7.21</v>
      </c>
      <c r="M84" s="27">
        <v>5.3184203098278173</v>
      </c>
      <c r="N84" s="27">
        <v>5.8817405788049131</v>
      </c>
      <c r="O84" s="27">
        <v>7.3066666666666675</v>
      </c>
      <c r="P84" s="27">
        <f t="shared" si="3"/>
        <v>5.1794372006859764</v>
      </c>
      <c r="Q84" s="27">
        <f t="shared" si="4"/>
        <v>6.1680199875078072</v>
      </c>
      <c r="R84" s="27">
        <v>7.49</v>
      </c>
      <c r="S84" s="2">
        <v>-405</v>
      </c>
      <c r="T84" s="27">
        <v>3.8081371904864687</v>
      </c>
      <c r="U84" s="38">
        <v>7.0268582136164897</v>
      </c>
      <c r="V84" s="102"/>
    </row>
    <row r="85" spans="1:22" x14ac:dyDescent="0.3">
      <c r="A85" s="18">
        <v>95.208333333335759</v>
      </c>
      <c r="B85" s="19">
        <v>4</v>
      </c>
      <c r="C85" s="27">
        <v>7.22</v>
      </c>
      <c r="D85" s="27">
        <v>4.8273466575266433</v>
      </c>
      <c r="E85" s="27">
        <v>5.9858421819696019</v>
      </c>
      <c r="F85" s="27">
        <v>7.2</v>
      </c>
      <c r="G85" s="27">
        <v>4.7161601702131692</v>
      </c>
      <c r="H85" s="27">
        <v>5.7776389756402251</v>
      </c>
      <c r="I85" s="27">
        <v>7.21</v>
      </c>
      <c r="J85" s="27">
        <v>4.8458777387455552</v>
      </c>
      <c r="K85" s="27">
        <v>6.1419945867166357</v>
      </c>
      <c r="L85" s="27">
        <v>7.22</v>
      </c>
      <c r="M85" s="27">
        <v>4.8922054417928367</v>
      </c>
      <c r="N85" s="27">
        <v>5.9858421819696019</v>
      </c>
      <c r="O85" s="27">
        <v>7.2716666666666656</v>
      </c>
      <c r="P85" s="27">
        <f t="shared" si="3"/>
        <v>4.8203975020695511</v>
      </c>
      <c r="Q85" s="27">
        <f t="shared" si="4"/>
        <v>5.9728294815740162</v>
      </c>
      <c r="R85" s="27">
        <v>7.39</v>
      </c>
      <c r="S85" s="2">
        <v>-406</v>
      </c>
      <c r="T85" s="27">
        <v>4.0768378681606956</v>
      </c>
      <c r="U85" s="38">
        <v>6.4022485946283574</v>
      </c>
      <c r="V85" s="102"/>
    </row>
    <row r="86" spans="1:22" x14ac:dyDescent="0.3">
      <c r="A86" s="18">
        <v>96.138888888890506</v>
      </c>
      <c r="B86" s="19">
        <v>4</v>
      </c>
      <c r="C86" s="27">
        <v>7.24</v>
      </c>
      <c r="D86" s="27">
        <v>4.734691251432082</v>
      </c>
      <c r="E86" s="27">
        <v>7.2871122215282123</v>
      </c>
      <c r="F86" s="27">
        <v>7.2</v>
      </c>
      <c r="G86" s="27">
        <v>4.7902844950888186</v>
      </c>
      <c r="H86" s="27">
        <v>6.0899437851342908</v>
      </c>
      <c r="I86" s="27">
        <v>7.21</v>
      </c>
      <c r="J86" s="27">
        <v>4.8736743605739239</v>
      </c>
      <c r="K86" s="27">
        <v>5.7255881740578802</v>
      </c>
      <c r="L86" s="27">
        <v>7.23</v>
      </c>
      <c r="M86" s="27">
        <v>4.8458777387455552</v>
      </c>
      <c r="N86" s="27">
        <v>5.2050801582344368</v>
      </c>
      <c r="O86" s="27">
        <v>7.2733333333333343</v>
      </c>
      <c r="P86" s="27">
        <f t="shared" si="3"/>
        <v>4.8111319614600951</v>
      </c>
      <c r="Q86" s="27">
        <f t="shared" si="4"/>
        <v>6.076931084738705</v>
      </c>
      <c r="R86" s="27">
        <v>7.38</v>
      </c>
      <c r="S86" s="2">
        <v>-398</v>
      </c>
      <c r="T86" s="27">
        <v>0.12045202792292967</v>
      </c>
      <c r="U86" s="38">
        <v>5.7255881740578802</v>
      </c>
      <c r="V86" s="102"/>
    </row>
    <row r="87" spans="1:22" x14ac:dyDescent="0.3">
      <c r="A87" s="18">
        <v>97.083333333335759</v>
      </c>
      <c r="B87" s="19">
        <v>4</v>
      </c>
      <c r="C87" s="27">
        <v>7.13</v>
      </c>
      <c r="D87" s="27">
        <v>4.6327703047280639</v>
      </c>
      <c r="E87" s="27">
        <v>5.5694357693108474</v>
      </c>
      <c r="F87" s="27">
        <v>7.1</v>
      </c>
      <c r="G87" s="27">
        <v>4.4567250331483974</v>
      </c>
      <c r="H87" s="27">
        <v>5.7776389756402251</v>
      </c>
      <c r="I87" s="27">
        <v>7.12</v>
      </c>
      <c r="J87" s="27">
        <v>4.6605669265564327</v>
      </c>
      <c r="K87" s="27">
        <v>5.5694357693108474</v>
      </c>
      <c r="L87" s="27">
        <v>7.11</v>
      </c>
      <c r="M87" s="27">
        <v>4.6049736828996952</v>
      </c>
      <c r="N87" s="27">
        <v>5.5694357693108474</v>
      </c>
      <c r="O87" s="27">
        <v>7.38</v>
      </c>
      <c r="P87" s="27">
        <f t="shared" si="3"/>
        <v>4.5887589868331471</v>
      </c>
      <c r="Q87" s="27">
        <f t="shared" si="4"/>
        <v>5.6214865708931914</v>
      </c>
      <c r="R87" s="27">
        <v>7.91</v>
      </c>
      <c r="S87" s="2">
        <v>-378</v>
      </c>
      <c r="T87" s="27">
        <v>0.64858784266192904</v>
      </c>
      <c r="U87" s="38">
        <v>6.0899437851342908</v>
      </c>
      <c r="V87" s="108" t="s">
        <v>47</v>
      </c>
    </row>
    <row r="88" spans="1:22" x14ac:dyDescent="0.3">
      <c r="A88" s="91">
        <v>97.958333333335759</v>
      </c>
      <c r="B88" s="92">
        <v>4</v>
      </c>
      <c r="C88" s="94">
        <v>7.68</v>
      </c>
      <c r="D88" s="94">
        <v>1.2879101447144019</v>
      </c>
      <c r="E88" s="94">
        <v>7.0789090151988354</v>
      </c>
      <c r="F88" s="94">
        <v>7.7</v>
      </c>
      <c r="G88" s="94">
        <v>1.371300010199507</v>
      </c>
      <c r="H88" s="94">
        <v>7.2350614199458674</v>
      </c>
      <c r="I88" s="94">
        <v>7.69</v>
      </c>
      <c r="J88" s="94">
        <v>1.3620344695900506</v>
      </c>
      <c r="K88" s="94">
        <v>7.6514678326046219</v>
      </c>
      <c r="L88" s="94">
        <v>7.71</v>
      </c>
      <c r="M88" s="94">
        <v>1.31570676654277</v>
      </c>
      <c r="N88" s="94">
        <v>7.2871122215282123</v>
      </c>
      <c r="O88" s="94">
        <v>7.7399999999999993</v>
      </c>
      <c r="P88" s="94">
        <f t="shared" si="3"/>
        <v>1.3342378477616825</v>
      </c>
      <c r="Q88" s="94">
        <f t="shared" si="4"/>
        <v>7.3131376223193847</v>
      </c>
      <c r="R88" s="94">
        <v>7.83</v>
      </c>
      <c r="S88" s="56">
        <v>-393</v>
      </c>
      <c r="T88" s="94">
        <v>0.52813581473899929</v>
      </c>
      <c r="U88" s="95">
        <v>6.8186550072871119</v>
      </c>
      <c r="V88" s="102"/>
    </row>
    <row r="89" spans="1:22" x14ac:dyDescent="0.3">
      <c r="A89" s="18">
        <v>99.166666666664241</v>
      </c>
      <c r="B89" s="19">
        <v>4</v>
      </c>
      <c r="C89" s="27">
        <v>7.73</v>
      </c>
      <c r="D89" s="27">
        <v>0.98214730460234956</v>
      </c>
      <c r="E89" s="27">
        <v>6.6104518009577342</v>
      </c>
      <c r="F89" s="27">
        <v>7.81</v>
      </c>
      <c r="G89" s="27">
        <v>1.0006783858212618</v>
      </c>
      <c r="H89" s="27">
        <v>6.8707058088694568</v>
      </c>
      <c r="I89" s="27">
        <v>7.75</v>
      </c>
      <c r="J89" s="27">
        <v>1.0377405482590865</v>
      </c>
      <c r="K89" s="27">
        <v>6.7666042057047679</v>
      </c>
      <c r="L89" s="27">
        <v>7.8</v>
      </c>
      <c r="M89" s="27">
        <v>1.0562716294779986</v>
      </c>
      <c r="N89" s="27">
        <v>5.933791380387258</v>
      </c>
      <c r="O89" s="27">
        <v>7.8150000000000004</v>
      </c>
      <c r="P89" s="27">
        <f t="shared" si="3"/>
        <v>1.0192094670401741</v>
      </c>
      <c r="Q89" s="27">
        <f t="shared" si="4"/>
        <v>6.5453882989798045</v>
      </c>
      <c r="R89" s="27">
        <v>7.9</v>
      </c>
      <c r="S89" s="2">
        <v>-320</v>
      </c>
      <c r="T89" s="27">
        <v>0.50960473352008695</v>
      </c>
      <c r="U89" s="38">
        <v>7.3912138246929002</v>
      </c>
      <c r="V89" s="102"/>
    </row>
    <row r="90" spans="1:22" x14ac:dyDescent="0.3">
      <c r="A90" s="18">
        <v>100</v>
      </c>
      <c r="B90" s="19">
        <v>4</v>
      </c>
      <c r="C90" s="27">
        <v>7.68</v>
      </c>
      <c r="D90" s="27">
        <v>1.1025993325252792</v>
      </c>
      <c r="E90" s="27">
        <v>8.1719758484280653</v>
      </c>
      <c r="F90" s="27">
        <v>7.74</v>
      </c>
      <c r="G90" s="27">
        <v>1.1303959543536477</v>
      </c>
      <c r="H90" s="27">
        <v>7.5994170310222779</v>
      </c>
      <c r="I90" s="27">
        <v>7.7</v>
      </c>
      <c r="J90" s="27">
        <v>1.093333791915823</v>
      </c>
      <c r="K90" s="27">
        <v>7.9637726420986885</v>
      </c>
      <c r="L90" s="27">
        <v>7.72</v>
      </c>
      <c r="M90" s="27">
        <v>1.1489270355725598</v>
      </c>
      <c r="N90" s="27">
        <v>7.6514678326046219</v>
      </c>
      <c r="O90" s="27">
        <v>7.7333333333333334</v>
      </c>
      <c r="P90" s="27">
        <f t="shared" si="3"/>
        <v>1.1188140285918273</v>
      </c>
      <c r="Q90" s="27">
        <f t="shared" si="4"/>
        <v>7.846658338538413</v>
      </c>
      <c r="R90" s="27">
        <v>7.78</v>
      </c>
      <c r="S90" s="2">
        <v>-401</v>
      </c>
      <c r="T90" s="27">
        <v>3.7062162437824515E-2</v>
      </c>
      <c r="U90" s="38">
        <v>8.3281282531750982</v>
      </c>
      <c r="V90" s="102"/>
    </row>
    <row r="91" spans="1:22" x14ac:dyDescent="0.3">
      <c r="A91" s="18">
        <v>104.07291666666424</v>
      </c>
      <c r="B91" s="19">
        <v>4</v>
      </c>
      <c r="C91" s="27">
        <v>7.43</v>
      </c>
      <c r="D91" s="27">
        <v>2.1496054213938223</v>
      </c>
      <c r="E91" s="27">
        <v>5.3091817613991248</v>
      </c>
      <c r="F91" s="27">
        <v>7.44</v>
      </c>
      <c r="G91" s="27">
        <v>2.1032777183465412</v>
      </c>
      <c r="H91" s="27">
        <v>5.1530293566520919</v>
      </c>
      <c r="I91" s="27">
        <v>7.42</v>
      </c>
      <c r="J91" s="27">
        <v>2.1310743401749095</v>
      </c>
      <c r="K91" s="27">
        <v>6.3501977930460125</v>
      </c>
      <c r="L91" s="27">
        <v>7.44</v>
      </c>
      <c r="M91" s="27">
        <v>2.1496054213938223</v>
      </c>
      <c r="N91" s="27">
        <v>6.2460961898813236</v>
      </c>
      <c r="O91" s="27">
        <v>7.5716666666666663</v>
      </c>
      <c r="P91" s="27">
        <f t="shared" si="3"/>
        <v>2.1333907253272741</v>
      </c>
      <c r="Q91" s="27">
        <f t="shared" si="4"/>
        <v>5.7646262752446384</v>
      </c>
      <c r="R91" s="27">
        <v>7.85</v>
      </c>
      <c r="S91" s="2">
        <v>-382</v>
      </c>
      <c r="T91" s="27">
        <v>0.62079122083356064</v>
      </c>
      <c r="U91" s="38">
        <v>6.9748074120341448</v>
      </c>
      <c r="V91" s="102"/>
    </row>
    <row r="92" spans="1:22" x14ac:dyDescent="0.3">
      <c r="A92" s="18">
        <v>105.07291666666424</v>
      </c>
      <c r="B92" s="19">
        <v>4</v>
      </c>
      <c r="C92" s="27">
        <v>7.35</v>
      </c>
      <c r="D92" s="27">
        <v>2.1218087995654535</v>
      </c>
      <c r="E92" s="27">
        <v>10.254007911721841</v>
      </c>
      <c r="F92" s="27">
        <v>7.43</v>
      </c>
      <c r="G92" s="27">
        <v>2.1218087995654535</v>
      </c>
      <c r="H92" s="27">
        <v>9.9937539038101182</v>
      </c>
      <c r="I92" s="27">
        <v>7.41</v>
      </c>
      <c r="J92" s="27">
        <v>2.1681365026127342</v>
      </c>
      <c r="K92" s="27">
        <v>10.514261919633562</v>
      </c>
      <c r="L92" s="27">
        <v>7.42</v>
      </c>
      <c r="M92" s="27">
        <v>2.1310743401749095</v>
      </c>
      <c r="N92" s="27">
        <v>9.9417031022277751</v>
      </c>
      <c r="O92" s="27">
        <v>7.7249999999999988</v>
      </c>
      <c r="P92" s="27">
        <f t="shared" si="3"/>
        <v>2.1357071104796379</v>
      </c>
      <c r="Q92" s="27">
        <f t="shared" si="4"/>
        <v>10.175931709348324</v>
      </c>
      <c r="R92" s="27">
        <v>8.3699999999999992</v>
      </c>
      <c r="S92" s="2">
        <v>-153</v>
      </c>
      <c r="T92" s="27">
        <v>2.7796621828368388E-2</v>
      </c>
      <c r="U92" s="38">
        <v>10.722465125962939</v>
      </c>
      <c r="V92" s="102"/>
    </row>
    <row r="93" spans="1:22" x14ac:dyDescent="0.3">
      <c r="A93" s="18">
        <v>106.11458333333576</v>
      </c>
      <c r="B93" s="19">
        <v>4</v>
      </c>
      <c r="C93" s="27">
        <v>7.38</v>
      </c>
      <c r="D93" s="27">
        <v>2.4368371802869619</v>
      </c>
      <c r="E93" s="27">
        <v>10.410160316468874</v>
      </c>
      <c r="F93" s="27">
        <v>7.4</v>
      </c>
      <c r="G93" s="27">
        <v>2.5294925863815232</v>
      </c>
      <c r="H93" s="27">
        <v>10.410160316468874</v>
      </c>
      <c r="I93" s="27">
        <v>7.37</v>
      </c>
      <c r="J93" s="27">
        <v>2.5387581269909796</v>
      </c>
      <c r="K93" s="27">
        <v>10.61836352279825</v>
      </c>
      <c r="L93" s="27">
        <v>7.41</v>
      </c>
      <c r="M93" s="27">
        <v>2.5387581269909796</v>
      </c>
      <c r="N93" s="27">
        <v>10.149906308557151</v>
      </c>
      <c r="O93" s="27">
        <v>7.5466666666666669</v>
      </c>
      <c r="P93" s="27">
        <f t="shared" si="3"/>
        <v>2.5109615051626109</v>
      </c>
      <c r="Q93" s="27">
        <f t="shared" si="4"/>
        <v>10.397147616073287</v>
      </c>
      <c r="R93" s="27">
        <v>7.86</v>
      </c>
      <c r="S93" s="2">
        <v>-306</v>
      </c>
      <c r="T93" s="27">
        <v>0.26870067767422778</v>
      </c>
      <c r="U93" s="38">
        <v>11.295023943368728</v>
      </c>
      <c r="V93" s="102"/>
    </row>
    <row r="94" spans="1:22" x14ac:dyDescent="0.3">
      <c r="A94" s="18">
        <v>107.11805555555475</v>
      </c>
      <c r="B94" s="19">
        <v>4</v>
      </c>
      <c r="C94" s="27">
        <v>7.36</v>
      </c>
      <c r="D94" s="27">
        <v>2.5758202894288038</v>
      </c>
      <c r="E94" s="27">
        <v>10.514261919633562</v>
      </c>
      <c r="F94" s="27">
        <v>7.38</v>
      </c>
      <c r="G94" s="27">
        <v>2.7611311016179263</v>
      </c>
      <c r="H94" s="27">
        <v>9.4211950864043299</v>
      </c>
      <c r="I94" s="27">
        <v>7.35</v>
      </c>
      <c r="J94" s="27">
        <v>2.8074588046652069</v>
      </c>
      <c r="K94" s="27">
        <v>10.566312721215906</v>
      </c>
      <c r="L94" s="27">
        <v>7.39</v>
      </c>
      <c r="M94" s="27">
        <v>2.6592101549139087</v>
      </c>
      <c r="N94" s="27">
        <v>9.5252966895690196</v>
      </c>
      <c r="O94" s="27">
        <v>7.5566666666666658</v>
      </c>
      <c r="P94" s="27">
        <f t="shared" si="3"/>
        <v>2.7009050876564618</v>
      </c>
      <c r="Q94" s="27">
        <f t="shared" si="4"/>
        <v>10.006766604205705</v>
      </c>
      <c r="R94" s="27">
        <v>7.93</v>
      </c>
      <c r="S94" s="2">
        <v>-149</v>
      </c>
      <c r="T94" s="27">
        <v>0.13898310914184192</v>
      </c>
      <c r="U94" s="38">
        <v>10.982719133874662</v>
      </c>
      <c r="V94" s="102"/>
    </row>
    <row r="95" spans="1:22" x14ac:dyDescent="0.3">
      <c r="A95" s="18">
        <v>108.11458333333576</v>
      </c>
      <c r="B95" s="19">
        <v>4</v>
      </c>
      <c r="C95" s="27">
        <v>7.36</v>
      </c>
      <c r="D95" s="27">
        <v>2.8723175889313994</v>
      </c>
      <c r="E95" s="27">
        <v>10.566312721215906</v>
      </c>
      <c r="F95" s="27">
        <v>7.46</v>
      </c>
      <c r="G95" s="27">
        <v>3.0020351574637854</v>
      </c>
      <c r="H95" s="27">
        <v>10.61836352279825</v>
      </c>
      <c r="I95" s="27">
        <v>7.38</v>
      </c>
      <c r="J95" s="27">
        <v>3.0113006980732417</v>
      </c>
      <c r="K95" s="27">
        <v>10.566312721215906</v>
      </c>
      <c r="L95" s="27">
        <v>7.42</v>
      </c>
      <c r="M95" s="27">
        <v>3.0390973199016105</v>
      </c>
      <c r="N95" s="27">
        <v>10.722465125962939</v>
      </c>
      <c r="O95" s="27">
        <v>7.543333333333333</v>
      </c>
      <c r="P95" s="27">
        <f t="shared" si="3"/>
        <v>2.9811876910925093</v>
      </c>
      <c r="Q95" s="27">
        <f t="shared" si="4"/>
        <v>10.618363522798251</v>
      </c>
      <c r="R95" s="27">
        <v>7.82</v>
      </c>
      <c r="S95" s="2">
        <v>-405</v>
      </c>
      <c r="T95" s="27">
        <v>1.0284750076496305</v>
      </c>
      <c r="U95" s="38">
        <v>10.358109514886531</v>
      </c>
      <c r="V95" s="102"/>
    </row>
    <row r="96" spans="1:22" x14ac:dyDescent="0.3">
      <c r="A96" s="18">
        <v>109.15625</v>
      </c>
      <c r="B96" s="19">
        <v>4</v>
      </c>
      <c r="C96" s="27">
        <v>7.29</v>
      </c>
      <c r="D96" s="27">
        <v>3.2336736727001885</v>
      </c>
      <c r="E96" s="27">
        <v>10.774515927545284</v>
      </c>
      <c r="F96" s="27">
        <v>7.28</v>
      </c>
      <c r="G96" s="27">
        <v>3.4467811067176797</v>
      </c>
      <c r="H96" s="27">
        <v>9.8896523006454302</v>
      </c>
      <c r="I96" s="27">
        <v>7.27</v>
      </c>
      <c r="J96" s="27">
        <v>3.530170972202785</v>
      </c>
      <c r="K96" s="27">
        <v>10.149906308557151</v>
      </c>
      <c r="L96" s="27">
        <v>7.28</v>
      </c>
      <c r="M96" s="27">
        <v>3.5023743503744162</v>
      </c>
      <c r="N96" s="27">
        <v>9.3691442848219868</v>
      </c>
      <c r="O96" s="27">
        <v>7.4633333333333338</v>
      </c>
      <c r="P96" s="27">
        <f t="shared" si="3"/>
        <v>3.4282500254987678</v>
      </c>
      <c r="Q96" s="27">
        <f t="shared" si="4"/>
        <v>10.045804705392463</v>
      </c>
      <c r="R96" s="27">
        <v>7.83</v>
      </c>
      <c r="S96" s="2">
        <v>-401</v>
      </c>
      <c r="T96" s="27">
        <v>0.47254257108226255</v>
      </c>
      <c r="U96" s="38">
        <v>10.722465125962939</v>
      </c>
      <c r="V96" s="102"/>
    </row>
    <row r="97" spans="1:22" x14ac:dyDescent="0.3">
      <c r="A97" s="18">
        <v>110.15625</v>
      </c>
      <c r="B97" s="19">
        <v>4</v>
      </c>
      <c r="C97" s="27">
        <v>7.26</v>
      </c>
      <c r="D97" s="27">
        <v>3.7432784062202762</v>
      </c>
      <c r="E97" s="27">
        <v>10.045804705392463</v>
      </c>
      <c r="F97" s="27">
        <v>7.23</v>
      </c>
      <c r="G97" s="27">
        <v>3.835933812314837</v>
      </c>
      <c r="H97" s="27">
        <v>9.2650426816572953</v>
      </c>
      <c r="I97" s="27">
        <v>7.24</v>
      </c>
      <c r="J97" s="27">
        <v>3.8915270559715736</v>
      </c>
      <c r="K97" s="27">
        <v>9.4211950864043299</v>
      </c>
      <c r="L97" s="27">
        <v>7.24</v>
      </c>
      <c r="M97" s="27">
        <v>3.8174027310959242</v>
      </c>
      <c r="N97" s="27">
        <v>9.4732458879866748</v>
      </c>
      <c r="O97" s="27">
        <v>7.4983333333333322</v>
      </c>
      <c r="P97" s="27">
        <f t="shared" si="3"/>
        <v>3.8220355014006531</v>
      </c>
      <c r="Q97" s="27">
        <f t="shared" si="4"/>
        <v>9.5513220903601912</v>
      </c>
      <c r="R97" s="27">
        <v>8.01</v>
      </c>
      <c r="S97" s="2">
        <v>-58</v>
      </c>
      <c r="T97" s="27">
        <v>5.5593243656736777E-2</v>
      </c>
      <c r="U97" s="38">
        <v>10.254007911721841</v>
      </c>
      <c r="V97" s="102"/>
    </row>
    <row r="98" spans="1:22" x14ac:dyDescent="0.3">
      <c r="A98" s="18">
        <v>111.17708333333576</v>
      </c>
      <c r="B98" s="19">
        <v>4</v>
      </c>
      <c r="C98" s="27">
        <v>7.25</v>
      </c>
      <c r="D98" s="27">
        <v>4.1509621930363458</v>
      </c>
      <c r="E98" s="27">
        <v>9.4732458879866748</v>
      </c>
      <c r="F98" s="27">
        <v>7.23</v>
      </c>
      <c r="G98" s="27">
        <v>4.0861034087701533</v>
      </c>
      <c r="H98" s="27">
        <v>9.0568394753279193</v>
      </c>
      <c r="I98" s="27">
        <v>7.26</v>
      </c>
      <c r="J98" s="27">
        <v>4.2992108427876445</v>
      </c>
      <c r="K98" s="27">
        <v>8.9006870705808883</v>
      </c>
      <c r="L98" s="27">
        <v>7.22</v>
      </c>
      <c r="M98" s="27">
        <v>4.1787588148647137</v>
      </c>
      <c r="N98" s="27">
        <v>8.7445346658338536</v>
      </c>
      <c r="O98" s="27">
        <v>7.453333333333334</v>
      </c>
      <c r="P98" s="27">
        <f t="shared" si="3"/>
        <v>4.1787588148647146</v>
      </c>
      <c r="Q98" s="27">
        <f t="shared" si="4"/>
        <v>9.0438267749323344</v>
      </c>
      <c r="R98" s="27">
        <v>7.88</v>
      </c>
      <c r="S98" s="2">
        <v>-401</v>
      </c>
      <c r="T98" s="27">
        <v>1.093333791915823</v>
      </c>
      <c r="U98" s="38">
        <v>8.8486362689985416</v>
      </c>
      <c r="V98" s="102"/>
    </row>
    <row r="99" spans="1:22" x14ac:dyDescent="0.3">
      <c r="A99" s="18">
        <v>112.02083333333576</v>
      </c>
      <c r="B99" s="19">
        <v>4</v>
      </c>
      <c r="C99" s="27">
        <v>7.2</v>
      </c>
      <c r="D99" s="27">
        <v>4.5401148986335018</v>
      </c>
      <c r="E99" s="27">
        <v>9.8376014990630836</v>
      </c>
      <c r="F99" s="27">
        <v>7.18</v>
      </c>
      <c r="G99" s="27">
        <v>4.3826007082727481</v>
      </c>
      <c r="H99" s="27">
        <v>9.1609410784926073</v>
      </c>
      <c r="I99" s="27">
        <v>7.19</v>
      </c>
      <c r="J99" s="27">
        <v>4.6049736828996952</v>
      </c>
      <c r="K99" s="27">
        <v>9.4211950864043299</v>
      </c>
      <c r="L99" s="27">
        <v>7.17</v>
      </c>
      <c r="M99" s="27">
        <v>4.8273466575266433</v>
      </c>
      <c r="N99" s="27">
        <v>9.2650426816572953</v>
      </c>
      <c r="O99" s="27">
        <v>7.2633333333333345</v>
      </c>
      <c r="P99" s="27">
        <f t="shared" si="3"/>
        <v>4.5887589868331471</v>
      </c>
      <c r="Q99" s="27">
        <f t="shared" si="4"/>
        <v>9.4211950864043281</v>
      </c>
      <c r="R99" s="27">
        <v>7.42</v>
      </c>
      <c r="S99" s="2">
        <v>-400</v>
      </c>
      <c r="T99" s="27">
        <v>3.3077979975758378</v>
      </c>
      <c r="U99" s="38">
        <v>9.3691442848219868</v>
      </c>
      <c r="V99" s="102"/>
    </row>
    <row r="100" spans="1:22" x14ac:dyDescent="0.3">
      <c r="A100" s="18">
        <v>113.125</v>
      </c>
      <c r="B100" s="19">
        <v>4</v>
      </c>
      <c r="C100" s="27">
        <v>7.23</v>
      </c>
      <c r="D100" s="27">
        <v>4.8180811169171864</v>
      </c>
      <c r="E100" s="27">
        <v>8.6404330626691657</v>
      </c>
      <c r="F100" s="27">
        <v>7.24</v>
      </c>
      <c r="G100" s="27">
        <v>4.9292676042306605</v>
      </c>
      <c r="H100" s="27">
        <v>8.5363314595044741</v>
      </c>
      <c r="I100" s="27">
        <v>7.22</v>
      </c>
      <c r="J100" s="27">
        <v>4.8088155763077314</v>
      </c>
      <c r="K100" s="27">
        <v>8.6924838642515088</v>
      </c>
      <c r="L100" s="27">
        <v>7.25</v>
      </c>
      <c r="M100" s="27">
        <v>4.9663297666684851</v>
      </c>
      <c r="N100" s="27">
        <v>8.3281282531750982</v>
      </c>
      <c r="O100" s="27">
        <v>7.3066666666666675</v>
      </c>
      <c r="P100" s="27">
        <f t="shared" si="3"/>
        <v>4.8806235160310161</v>
      </c>
      <c r="Q100" s="27">
        <f t="shared" si="4"/>
        <v>8.5493441599000626</v>
      </c>
      <c r="R100" s="27">
        <v>7.45</v>
      </c>
      <c r="S100" s="2">
        <v>-395</v>
      </c>
      <c r="T100" s="27">
        <v>3.5579675940311537</v>
      </c>
      <c r="U100" s="38">
        <v>8.6404330626691657</v>
      </c>
      <c r="V100" s="102"/>
    </row>
    <row r="101" spans="1:22" x14ac:dyDescent="0.3">
      <c r="A101" s="18">
        <v>114.10763888889051</v>
      </c>
      <c r="B101" s="19">
        <v>4</v>
      </c>
      <c r="C101" s="27">
        <v>7.19</v>
      </c>
      <c r="D101" s="27">
        <v>5.0589851727630464</v>
      </c>
      <c r="E101" s="27">
        <v>8.9006870705808883</v>
      </c>
      <c r="F101" s="27">
        <v>7.18</v>
      </c>
      <c r="G101" s="27">
        <v>5.1331094976386948</v>
      </c>
      <c r="H101" s="27">
        <v>8.7445346658338536</v>
      </c>
      <c r="I101" s="27">
        <v>7.2</v>
      </c>
      <c r="J101" s="27">
        <v>5.1794372006859764</v>
      </c>
      <c r="K101" s="27">
        <v>8.4322298563397879</v>
      </c>
      <c r="L101" s="27">
        <v>7.19</v>
      </c>
      <c r="M101" s="27">
        <v>5.1979682819048882</v>
      </c>
      <c r="N101" s="27">
        <v>8.484280657922131</v>
      </c>
      <c r="O101" s="27">
        <v>7.4200000000000008</v>
      </c>
      <c r="P101" s="27">
        <f t="shared" si="3"/>
        <v>5.1423750382481508</v>
      </c>
      <c r="Q101" s="27">
        <f t="shared" si="4"/>
        <v>8.6404330626691639</v>
      </c>
      <c r="R101" s="27">
        <v>7.88</v>
      </c>
      <c r="S101" s="2">
        <v>-376</v>
      </c>
      <c r="T101" s="27">
        <v>0.28723175889313995</v>
      </c>
      <c r="U101" s="38">
        <v>9.3691442848219868</v>
      </c>
      <c r="V101" s="102"/>
    </row>
    <row r="102" spans="1:22" x14ac:dyDescent="0.3">
      <c r="A102" s="18">
        <v>115.15625</v>
      </c>
      <c r="B102" s="19">
        <v>4</v>
      </c>
      <c r="C102" s="27">
        <v>7.13</v>
      </c>
      <c r="D102" s="27">
        <v>5.1887027412954323</v>
      </c>
      <c r="E102" s="27">
        <v>8.484280657922131</v>
      </c>
      <c r="F102" s="27">
        <v>7.11</v>
      </c>
      <c r="G102" s="27">
        <v>5.2350304443427129</v>
      </c>
      <c r="H102" s="27">
        <v>7.9117218405163436</v>
      </c>
      <c r="I102" s="27">
        <v>7.12</v>
      </c>
      <c r="J102" s="27">
        <v>5.3740135534845539</v>
      </c>
      <c r="K102" s="27">
        <v>7.8596710389339997</v>
      </c>
      <c r="L102" s="27">
        <v>7.13</v>
      </c>
      <c r="M102" s="27">
        <v>5.4018101753129226</v>
      </c>
      <c r="N102" s="27">
        <v>7.7035186341869659</v>
      </c>
      <c r="O102" s="27">
        <v>7.1883333333333335</v>
      </c>
      <c r="P102" s="27">
        <f t="shared" si="3"/>
        <v>5.2998892286089054</v>
      </c>
      <c r="Q102" s="27">
        <f t="shared" si="4"/>
        <v>7.9897980428898601</v>
      </c>
      <c r="R102" s="27">
        <v>7.32</v>
      </c>
      <c r="S102" s="2">
        <v>-400</v>
      </c>
      <c r="T102" s="27">
        <v>3.7988716498770123</v>
      </c>
      <c r="U102" s="38">
        <v>7.8596710389339997</v>
      </c>
      <c r="V102" s="102"/>
    </row>
    <row r="103" spans="1:22" x14ac:dyDescent="0.3">
      <c r="A103" s="18">
        <v>116.11458333333576</v>
      </c>
      <c r="B103" s="19">
        <v>4</v>
      </c>
      <c r="C103" s="27">
        <v>7.09</v>
      </c>
      <c r="D103" s="27">
        <v>5.2072338225143451</v>
      </c>
      <c r="E103" s="27">
        <v>7.8076202373516548</v>
      </c>
      <c r="F103" s="27">
        <v>7.07</v>
      </c>
      <c r="G103" s="27">
        <v>5.1979682819048882</v>
      </c>
      <c r="H103" s="27">
        <v>7.1830106183635225</v>
      </c>
      <c r="I103" s="27">
        <v>7.05</v>
      </c>
      <c r="J103" s="27">
        <v>5.3462169316561852</v>
      </c>
      <c r="K103" s="27">
        <v>7.0268582136164897</v>
      </c>
      <c r="L103" s="27">
        <v>7.06</v>
      </c>
      <c r="M103" s="27">
        <v>5.3554824722656411</v>
      </c>
      <c r="N103" s="27">
        <v>7.5473662294399322</v>
      </c>
      <c r="O103" s="27">
        <v>7.1616666666666662</v>
      </c>
      <c r="P103" s="27">
        <f t="shared" si="3"/>
        <v>5.2767253770852651</v>
      </c>
      <c r="Q103" s="27">
        <f t="shared" si="4"/>
        <v>7.3912138246928993</v>
      </c>
      <c r="R103" s="27">
        <v>7.35</v>
      </c>
      <c r="S103" s="2">
        <v>-405</v>
      </c>
      <c r="T103" s="27">
        <v>3.5023743503744162</v>
      </c>
      <c r="U103" s="38">
        <v>7.4953154278575873</v>
      </c>
      <c r="V103" s="102"/>
    </row>
    <row r="104" spans="1:22" x14ac:dyDescent="0.3">
      <c r="A104" s="18">
        <v>117.20486111110949</v>
      </c>
      <c r="B104" s="19">
        <v>4</v>
      </c>
      <c r="C104" s="27">
        <v>7.14</v>
      </c>
      <c r="D104" s="27">
        <v>5.1701716600765204</v>
      </c>
      <c r="E104" s="27">
        <v>7.3391630231105545</v>
      </c>
      <c r="F104" s="27">
        <v>7.16</v>
      </c>
      <c r="G104" s="27">
        <v>5.2998892286089045</v>
      </c>
      <c r="H104" s="27">
        <v>6.6625026025400791</v>
      </c>
      <c r="I104" s="27">
        <v>7.13</v>
      </c>
      <c r="J104" s="27">
        <v>5.3554824722656411</v>
      </c>
      <c r="K104" s="27">
        <v>6.7666042057047679</v>
      </c>
      <c r="L104" s="27">
        <v>7.12</v>
      </c>
      <c r="M104" s="27">
        <v>5.4110757159223786</v>
      </c>
      <c r="N104" s="27">
        <v>6.7145534041224231</v>
      </c>
      <c r="O104" s="27">
        <v>7.1516666666666673</v>
      </c>
      <c r="P104" s="27">
        <f t="shared" si="3"/>
        <v>5.3091547692183614</v>
      </c>
      <c r="Q104" s="27">
        <f t="shared" si="4"/>
        <v>6.8707058088694568</v>
      </c>
      <c r="R104" s="27">
        <v>7.18</v>
      </c>
      <c r="S104" s="2">
        <v>-401</v>
      </c>
      <c r="T104" s="27">
        <v>4.0397757057228718</v>
      </c>
      <c r="U104" s="38">
        <v>7.7035186341869659</v>
      </c>
      <c r="V104" s="102"/>
    </row>
    <row r="105" spans="1:22" x14ac:dyDescent="0.3">
      <c r="A105" s="18">
        <v>120.0625</v>
      </c>
      <c r="B105" s="19">
        <v>4</v>
      </c>
      <c r="C105" s="27">
        <v>7.1</v>
      </c>
      <c r="D105" s="27">
        <v>5.6334486905493257</v>
      </c>
      <c r="E105" s="27">
        <v>6.1419945867166357</v>
      </c>
      <c r="F105" s="27">
        <v>7.02</v>
      </c>
      <c r="G105" s="27">
        <v>5.7724317996911676</v>
      </c>
      <c r="H105" s="27">
        <v>5.4132833645638128</v>
      </c>
      <c r="I105" s="27">
        <v>7.06</v>
      </c>
      <c r="J105" s="27">
        <v>5.9392115306613782</v>
      </c>
      <c r="K105" s="27">
        <v>5.4653341661461585</v>
      </c>
      <c r="L105" s="27">
        <v>7.05</v>
      </c>
      <c r="M105" s="27">
        <v>5.8928838276140976</v>
      </c>
      <c r="N105" s="27">
        <v>5.5694357693108474</v>
      </c>
      <c r="O105" s="27">
        <v>7.1016666666666666</v>
      </c>
      <c r="P105" s="27">
        <f t="shared" si="3"/>
        <v>5.8094939621289932</v>
      </c>
      <c r="Q105" s="27">
        <f t="shared" si="4"/>
        <v>5.6475119716843638</v>
      </c>
      <c r="R105" s="27">
        <v>7.19</v>
      </c>
      <c r="S105" s="2">
        <v>-400</v>
      </c>
      <c r="T105" s="27">
        <v>4.493787195586223</v>
      </c>
      <c r="U105" s="38">
        <v>6.2460961898813236</v>
      </c>
      <c r="V105" s="102"/>
    </row>
    <row r="106" spans="1:22" x14ac:dyDescent="0.3">
      <c r="A106" s="18">
        <v>121.05902777778101</v>
      </c>
      <c r="B106" s="19">
        <v>4</v>
      </c>
      <c r="C106" s="27">
        <v>7.05</v>
      </c>
      <c r="D106" s="27">
        <v>6.0226013961464835</v>
      </c>
      <c r="E106" s="27">
        <v>5.4653341661461585</v>
      </c>
      <c r="F106" s="27">
        <v>7.02</v>
      </c>
      <c r="G106" s="27">
        <v>6.0226013961464835</v>
      </c>
      <c r="H106" s="27">
        <v>5.1009785550697488</v>
      </c>
      <c r="I106" s="27">
        <v>7.03</v>
      </c>
      <c r="J106" s="27">
        <v>6.3098331550396241</v>
      </c>
      <c r="K106" s="27">
        <v>5.1009785550697488</v>
      </c>
      <c r="L106" s="27">
        <v>7.04</v>
      </c>
      <c r="M106" s="27">
        <v>6.4302851829625522</v>
      </c>
      <c r="N106" s="27">
        <v>4.5804705392463037</v>
      </c>
      <c r="O106" s="27">
        <v>7.3933333333333335</v>
      </c>
      <c r="P106" s="27">
        <f t="shared" si="3"/>
        <v>6.1963302825737863</v>
      </c>
      <c r="Q106" s="27">
        <f t="shared" si="4"/>
        <v>5.0619404538829897</v>
      </c>
      <c r="R106" s="27">
        <v>8.11</v>
      </c>
      <c r="S106" s="2">
        <v>-235</v>
      </c>
      <c r="T106" s="27">
        <v>0.11118648731347355</v>
      </c>
      <c r="U106" s="38">
        <v>6.4542993962107014</v>
      </c>
      <c r="V106" s="102"/>
    </row>
    <row r="107" spans="1:22" x14ac:dyDescent="0.3">
      <c r="A107" s="18">
        <v>122.0625</v>
      </c>
      <c r="B107" s="19">
        <v>4</v>
      </c>
      <c r="C107" s="27">
        <v>6.95</v>
      </c>
      <c r="D107" s="27">
        <v>6.1337878834599566</v>
      </c>
      <c r="E107" s="27">
        <v>5.3612325629814697</v>
      </c>
      <c r="F107" s="27">
        <v>7</v>
      </c>
      <c r="G107" s="27">
        <v>6.3376297768679919</v>
      </c>
      <c r="H107" s="27">
        <v>4.2681657297522371</v>
      </c>
      <c r="I107" s="27">
        <v>6.98</v>
      </c>
      <c r="J107" s="27">
        <v>6.5692682921043941</v>
      </c>
      <c r="K107" s="27">
        <v>4.4243181344992708</v>
      </c>
      <c r="L107" s="27">
        <v>7.01</v>
      </c>
      <c r="M107" s="27">
        <v>6.4858784266192897</v>
      </c>
      <c r="N107" s="27">
        <v>4.4763689360816157</v>
      </c>
      <c r="O107" s="27">
        <v>7.0466666666666669</v>
      </c>
      <c r="P107" s="27">
        <f t="shared" si="3"/>
        <v>6.3816410947629079</v>
      </c>
      <c r="Q107" s="27">
        <f t="shared" si="4"/>
        <v>4.6325213408286485</v>
      </c>
      <c r="R107" s="27">
        <v>7.17</v>
      </c>
      <c r="S107" s="2">
        <v>-402</v>
      </c>
      <c r="T107" s="27">
        <v>5.0589851727630464</v>
      </c>
      <c r="U107" s="38">
        <v>4.8407245471580254</v>
      </c>
      <c r="V107" s="102"/>
    </row>
    <row r="108" spans="1:22" x14ac:dyDescent="0.3">
      <c r="A108" s="18">
        <v>122.97916666666424</v>
      </c>
      <c r="B108" s="19">
        <v>4</v>
      </c>
      <c r="C108" s="27">
        <v>7</v>
      </c>
      <c r="D108" s="27">
        <v>5.9392115306613782</v>
      </c>
      <c r="E108" s="27">
        <v>5.8817405788049131</v>
      </c>
      <c r="F108" s="27">
        <v>6.98</v>
      </c>
      <c r="G108" s="27">
        <v>6.2820365332112553</v>
      </c>
      <c r="H108" s="27">
        <v>5.6735373724755362</v>
      </c>
      <c r="I108" s="27">
        <v>7.02</v>
      </c>
      <c r="J108" s="27">
        <v>6.4580818047909219</v>
      </c>
      <c r="K108" s="27">
        <v>4.8146991463668538</v>
      </c>
      <c r="L108" s="27">
        <v>7.01</v>
      </c>
      <c r="M108" s="27">
        <v>6.5692682921043941</v>
      </c>
      <c r="N108" s="27">
        <v>4.7366229439933374</v>
      </c>
      <c r="O108" s="27">
        <v>7.0483333333333329</v>
      </c>
      <c r="P108" s="27">
        <f t="shared" si="3"/>
        <v>6.3121495401919869</v>
      </c>
      <c r="Q108" s="27">
        <f t="shared" si="4"/>
        <v>5.2766500104101599</v>
      </c>
      <c r="R108" s="27">
        <v>7.14</v>
      </c>
      <c r="S108" s="2">
        <v>-404</v>
      </c>
      <c r="T108" s="27">
        <v>4.2992108427876445</v>
      </c>
      <c r="U108" s="38">
        <v>4.9708515511138875</v>
      </c>
      <c r="V108" s="102"/>
    </row>
    <row r="109" spans="1:22" x14ac:dyDescent="0.3">
      <c r="A109" s="18">
        <v>123.95833333333576</v>
      </c>
      <c r="B109" s="19">
        <v>4</v>
      </c>
      <c r="C109" s="27">
        <v>7</v>
      </c>
      <c r="D109" s="27">
        <v>5.8187595027384482</v>
      </c>
      <c r="E109" s="27">
        <v>5.5694357693108474</v>
      </c>
      <c r="F109" s="27">
        <v>6.98</v>
      </c>
      <c r="G109" s="27">
        <v>6.19864666772615</v>
      </c>
      <c r="H109" s="27">
        <v>5.0229023526962315</v>
      </c>
      <c r="I109" s="27">
        <v>7.02</v>
      </c>
      <c r="J109" s="27">
        <v>6.2820365332112553</v>
      </c>
      <c r="K109" s="27">
        <v>4.9448261503227151</v>
      </c>
      <c r="L109" s="27">
        <v>7.01</v>
      </c>
      <c r="M109" s="27">
        <v>6.19864666772615</v>
      </c>
      <c r="N109" s="27">
        <v>4.8667499479491987</v>
      </c>
      <c r="O109" s="27">
        <v>7.2416666666666663</v>
      </c>
      <c r="P109" s="27">
        <f t="shared" si="3"/>
        <v>6.1245223428505007</v>
      </c>
      <c r="Q109" s="27">
        <f t="shared" si="4"/>
        <v>5.100978555069748</v>
      </c>
      <c r="R109" s="27">
        <v>7.72</v>
      </c>
      <c r="S109" s="2">
        <v>-406</v>
      </c>
      <c r="T109" s="27">
        <v>1.1952547386198407</v>
      </c>
      <c r="U109" s="38">
        <v>6.0378929835519468</v>
      </c>
      <c r="V109" s="102"/>
    </row>
    <row r="110" spans="1:22" x14ac:dyDescent="0.3">
      <c r="A110" s="18">
        <v>125.0625</v>
      </c>
      <c r="B110" s="19">
        <v>4</v>
      </c>
      <c r="C110" s="27">
        <v>6.95</v>
      </c>
      <c r="D110" s="27">
        <v>5.957742611880291</v>
      </c>
      <c r="E110" s="27">
        <v>5.1790547574432653</v>
      </c>
      <c r="F110" s="27">
        <v>6.98</v>
      </c>
      <c r="G110" s="27">
        <v>6.0781946398032209</v>
      </c>
      <c r="H110" s="27">
        <v>4.8927753487403702</v>
      </c>
      <c r="I110" s="27">
        <v>6.97</v>
      </c>
      <c r="J110" s="27">
        <v>6.2171777489450619</v>
      </c>
      <c r="K110" s="27">
        <v>4.2941911305434104</v>
      </c>
      <c r="L110" s="27">
        <v>6.99</v>
      </c>
      <c r="M110" s="27">
        <v>6.3932230205247285</v>
      </c>
      <c r="N110" s="27">
        <v>4.5544451384551321</v>
      </c>
      <c r="O110" s="27">
        <v>7.1483333333333334</v>
      </c>
      <c r="P110" s="27">
        <f t="shared" si="3"/>
        <v>6.1615845052883262</v>
      </c>
      <c r="Q110" s="27">
        <f t="shared" si="4"/>
        <v>4.7301165937955449</v>
      </c>
      <c r="R110" s="27">
        <v>7.5</v>
      </c>
      <c r="S110" s="2">
        <v>-359</v>
      </c>
      <c r="T110" s="27">
        <v>2.2144642056600148</v>
      </c>
      <c r="U110" s="38">
        <v>4.7626483447845098</v>
      </c>
      <c r="V110" s="108" t="s">
        <v>48</v>
      </c>
    </row>
    <row r="111" spans="1:22" x14ac:dyDescent="0.3">
      <c r="A111" s="91">
        <v>126.04166666666424</v>
      </c>
      <c r="B111" s="92">
        <v>4</v>
      </c>
      <c r="C111" s="94">
        <v>7.46</v>
      </c>
      <c r="D111" s="94">
        <v>1.6400006878737345</v>
      </c>
      <c r="E111" s="94">
        <v>4.9188007495315418</v>
      </c>
      <c r="F111" s="94">
        <v>7.43</v>
      </c>
      <c r="G111" s="94">
        <v>1.6677973097021033</v>
      </c>
      <c r="H111" s="94">
        <v>4.6585467416198201</v>
      </c>
      <c r="I111" s="94">
        <v>7.42</v>
      </c>
      <c r="J111" s="94">
        <v>1.6307351472642786</v>
      </c>
      <c r="K111" s="94">
        <v>4.5804705392463037</v>
      </c>
      <c r="L111" s="94">
        <v>7.45</v>
      </c>
      <c r="M111" s="94">
        <v>1.7419216345777522</v>
      </c>
      <c r="N111" s="94">
        <v>4.5023943368727872</v>
      </c>
      <c r="O111" s="94">
        <v>7.5566666666666675</v>
      </c>
      <c r="P111" s="94">
        <f t="shared" si="3"/>
        <v>1.670113694854467</v>
      </c>
      <c r="Q111" s="94">
        <f t="shared" si="4"/>
        <v>4.6650530918176125</v>
      </c>
      <c r="R111" s="94">
        <v>7.79</v>
      </c>
      <c r="S111" s="56">
        <v>-398</v>
      </c>
      <c r="T111" s="94">
        <v>0.11118648731347355</v>
      </c>
      <c r="U111" s="95">
        <v>4.6585467416198201</v>
      </c>
      <c r="V111" s="102"/>
    </row>
    <row r="112" spans="1:22" x14ac:dyDescent="0.3">
      <c r="A112" s="18">
        <v>127.04166666666424</v>
      </c>
      <c r="B112" s="19">
        <v>4</v>
      </c>
      <c r="C112" s="27">
        <v>7.58</v>
      </c>
      <c r="D112" s="27">
        <v>0.97288176399289339</v>
      </c>
      <c r="E112" s="27">
        <v>5.3872579637726421</v>
      </c>
      <c r="F112" s="27">
        <v>7.6</v>
      </c>
      <c r="G112" s="27">
        <v>1.0284750076496305</v>
      </c>
      <c r="H112" s="27">
        <v>4.8146991463668538</v>
      </c>
      <c r="I112" s="27">
        <v>7.56</v>
      </c>
      <c r="J112" s="27">
        <v>0.98214730460234956</v>
      </c>
      <c r="K112" s="27">
        <v>5.0749531542785755</v>
      </c>
      <c r="L112" s="27">
        <v>7.59</v>
      </c>
      <c r="M112" s="27">
        <v>1.0748027106969111</v>
      </c>
      <c r="N112" s="27">
        <v>4.1380387257963775</v>
      </c>
      <c r="O112" s="27">
        <v>7.6983333333333333</v>
      </c>
      <c r="P112" s="27">
        <f t="shared" ref="P112:P143" si="5">AVERAGE(D112,G112,J112,M112)</f>
        <v>1.0145766967354461</v>
      </c>
      <c r="Q112" s="27">
        <f t="shared" si="4"/>
        <v>4.853737247553612</v>
      </c>
      <c r="R112" s="27">
        <v>7.93</v>
      </c>
      <c r="S112" s="2">
        <v>-183</v>
      </c>
      <c r="T112" s="27">
        <v>2.7796621828368388E-2</v>
      </c>
      <c r="U112" s="38">
        <v>5.5173849677285025</v>
      </c>
      <c r="V112" s="102"/>
    </row>
    <row r="113" spans="1:22" x14ac:dyDescent="0.3">
      <c r="A113" s="18">
        <v>127.95833333333576</v>
      </c>
      <c r="B113" s="19">
        <v>4</v>
      </c>
      <c r="C113" s="27">
        <v>7.56</v>
      </c>
      <c r="D113" s="27">
        <v>1.2045202792292966</v>
      </c>
      <c r="E113" s="27">
        <v>5.3612325629814697</v>
      </c>
      <c r="F113" s="27">
        <v>7.54</v>
      </c>
      <c r="G113" s="27">
        <v>1.2137858198387526</v>
      </c>
      <c r="H113" s="27">
        <v>4.6064959400374761</v>
      </c>
      <c r="I113" s="27">
        <v>7.55</v>
      </c>
      <c r="J113" s="27">
        <v>1.1674581167914719</v>
      </c>
      <c r="K113" s="27">
        <v>4.7886737455756814</v>
      </c>
      <c r="L113" s="27">
        <v>7.53</v>
      </c>
      <c r="M113" s="27">
        <v>1.2230513604482092</v>
      </c>
      <c r="N113" s="27">
        <v>4.5544451384551321</v>
      </c>
      <c r="O113" s="27">
        <v>7.69</v>
      </c>
      <c r="P113" s="27">
        <f t="shared" si="5"/>
        <v>1.2022038940769326</v>
      </c>
      <c r="Q113" s="27">
        <f t="shared" ref="Q113:Q144" si="6">AVERAGE(E113,H113,K113,N113)</f>
        <v>4.8277118467624405</v>
      </c>
      <c r="R113" s="27">
        <v>7.98</v>
      </c>
      <c r="S113" s="2">
        <v>-111</v>
      </c>
      <c r="T113" s="27">
        <v>7.4124324875649031E-2</v>
      </c>
      <c r="U113" s="38">
        <v>4.8146991463668538</v>
      </c>
      <c r="V113" s="102"/>
    </row>
    <row r="114" spans="1:22" x14ac:dyDescent="0.3">
      <c r="A114" s="18">
        <v>131.95833333333576</v>
      </c>
      <c r="B114" s="19">
        <v>4</v>
      </c>
      <c r="C114" s="27">
        <v>7.33</v>
      </c>
      <c r="D114" s="27">
        <v>2.7055378579611893</v>
      </c>
      <c r="E114" s="27">
        <v>5.933791380387258</v>
      </c>
      <c r="F114" s="27">
        <v>7.29</v>
      </c>
      <c r="G114" s="27">
        <v>2.6777412361328206</v>
      </c>
      <c r="H114" s="27">
        <v>5.7255881740578802</v>
      </c>
      <c r="I114" s="27">
        <v>7.3</v>
      </c>
      <c r="J114" s="27">
        <v>2.7148033985706452</v>
      </c>
      <c r="K114" s="27">
        <v>5.7776389756402251</v>
      </c>
      <c r="L114" s="27">
        <v>7.32</v>
      </c>
      <c r="M114" s="27">
        <v>2.7981932640557505</v>
      </c>
      <c r="N114" s="27">
        <v>5.6735373724755362</v>
      </c>
      <c r="O114" s="27">
        <v>7.4866666666666672</v>
      </c>
      <c r="P114" s="27">
        <f t="shared" si="5"/>
        <v>2.7240689391801016</v>
      </c>
      <c r="Q114" s="27">
        <f t="shared" si="6"/>
        <v>5.7776389756402251</v>
      </c>
      <c r="R114" s="27">
        <v>7.84</v>
      </c>
      <c r="S114" s="2">
        <v>-96</v>
      </c>
      <c r="T114" s="27">
        <v>8.3389865485105158E-2</v>
      </c>
      <c r="U114" s="38">
        <v>11.060795336248178</v>
      </c>
      <c r="V114" s="102"/>
    </row>
    <row r="115" spans="1:22" x14ac:dyDescent="0.3">
      <c r="A115" s="18">
        <v>132.95833333333576</v>
      </c>
      <c r="B115" s="19">
        <v>4</v>
      </c>
      <c r="C115" s="27">
        <v>7.24</v>
      </c>
      <c r="D115" s="27">
        <v>3.1502838072150841</v>
      </c>
      <c r="E115" s="27">
        <v>5.6995627732667078</v>
      </c>
      <c r="F115" s="27">
        <v>7.25</v>
      </c>
      <c r="G115" s="27">
        <v>3.1317527259961713</v>
      </c>
      <c r="H115" s="27">
        <v>5.5694357693108474</v>
      </c>
      <c r="I115" s="27">
        <v>7.23</v>
      </c>
      <c r="J115" s="27">
        <v>3.1780804290434523</v>
      </c>
      <c r="K115" s="27">
        <v>5.933791380387258</v>
      </c>
      <c r="L115" s="27">
        <v>7.23</v>
      </c>
      <c r="M115" s="27">
        <v>3.2892669163569255</v>
      </c>
      <c r="N115" s="27">
        <v>5.7255881740578802</v>
      </c>
      <c r="O115" s="27">
        <v>7.2549999999999999</v>
      </c>
      <c r="P115" s="27">
        <f t="shared" si="5"/>
        <v>3.1873459696529083</v>
      </c>
      <c r="Q115" s="27">
        <f t="shared" si="6"/>
        <v>5.7320945242556736</v>
      </c>
      <c r="R115" s="27">
        <v>7.29</v>
      </c>
      <c r="S115" s="2">
        <v>-405</v>
      </c>
      <c r="T115" s="27">
        <v>2.5758202894288038</v>
      </c>
      <c r="U115" s="38">
        <v>5.933791380387258</v>
      </c>
      <c r="V115" s="102"/>
    </row>
    <row r="116" spans="1:22" x14ac:dyDescent="0.3">
      <c r="A116" s="18">
        <v>134.15972222221899</v>
      </c>
      <c r="B116" s="19">
        <v>4</v>
      </c>
      <c r="C116" s="27">
        <v>7.12</v>
      </c>
      <c r="D116" s="27">
        <v>3.7247473250013639</v>
      </c>
      <c r="E116" s="27">
        <v>6.0899437851342908</v>
      </c>
      <c r="F116" s="27">
        <v>7.13</v>
      </c>
      <c r="G116" s="27">
        <v>3.7803405686581004</v>
      </c>
      <c r="H116" s="27">
        <v>5.4393087653549861</v>
      </c>
      <c r="I116" s="27">
        <v>7.11</v>
      </c>
      <c r="J116" s="27">
        <v>3.7154817843919079</v>
      </c>
      <c r="K116" s="27">
        <v>5.3091817613991248</v>
      </c>
      <c r="L116" s="27">
        <v>7.12</v>
      </c>
      <c r="M116" s="27">
        <v>3.8637304341432053</v>
      </c>
      <c r="N116" s="27">
        <v>5.6214865708931914</v>
      </c>
      <c r="O116" s="27">
        <v>7.163333333333334</v>
      </c>
      <c r="P116" s="27">
        <f t="shared" si="5"/>
        <v>3.7710750280486445</v>
      </c>
      <c r="Q116" s="27">
        <f t="shared" si="6"/>
        <v>5.6149802206953989</v>
      </c>
      <c r="R116" s="27">
        <v>7.25</v>
      </c>
      <c r="S116" s="2">
        <v>-403</v>
      </c>
      <c r="T116" s="27">
        <v>2.7240689391801012</v>
      </c>
      <c r="U116" s="38">
        <v>5.5173849677285025</v>
      </c>
      <c r="V116" s="102"/>
    </row>
    <row r="117" spans="1:22" x14ac:dyDescent="0.3">
      <c r="A117" s="18">
        <v>134.95833333333576</v>
      </c>
      <c r="B117" s="19">
        <v>4</v>
      </c>
      <c r="C117" s="27">
        <v>7.12</v>
      </c>
      <c r="D117" s="27">
        <v>3.8266682717053806</v>
      </c>
      <c r="E117" s="27">
        <v>6.0639183843431184</v>
      </c>
      <c r="F117" s="27">
        <v>7.11</v>
      </c>
      <c r="G117" s="27">
        <v>3.8729959747526617</v>
      </c>
      <c r="H117" s="27">
        <v>5.2571309598167808</v>
      </c>
      <c r="I117" s="27">
        <v>7.13</v>
      </c>
      <c r="J117" s="27">
        <v>3.9934480026755912</v>
      </c>
      <c r="K117" s="27">
        <v>4.6585467416198201</v>
      </c>
      <c r="L117" s="27">
        <v>7.12</v>
      </c>
      <c r="M117" s="27">
        <v>4.1509621930363458</v>
      </c>
      <c r="N117" s="27">
        <v>5.5434103685196749</v>
      </c>
      <c r="O117" s="27">
        <v>7.336666666666666</v>
      </c>
      <c r="P117" s="27">
        <f t="shared" si="5"/>
        <v>3.9610186105424949</v>
      </c>
      <c r="Q117" s="27">
        <f t="shared" si="6"/>
        <v>5.3807516135748479</v>
      </c>
      <c r="R117" s="27">
        <v>7.77</v>
      </c>
      <c r="S117" s="2">
        <v>-389</v>
      </c>
      <c r="T117" s="27">
        <v>0.93581960155506905</v>
      </c>
      <c r="U117" s="38">
        <v>6.3501977930460125</v>
      </c>
      <c r="V117" s="102"/>
    </row>
    <row r="118" spans="1:22" x14ac:dyDescent="0.3">
      <c r="A118" s="18">
        <v>135.95833333333576</v>
      </c>
      <c r="B118" s="19">
        <v>4</v>
      </c>
      <c r="C118" s="27">
        <v>7.05</v>
      </c>
      <c r="D118" s="27">
        <v>4.1694932742552577</v>
      </c>
      <c r="E118" s="27">
        <v>6.2460961898813236</v>
      </c>
      <c r="F118" s="27">
        <v>7.04</v>
      </c>
      <c r="G118" s="27">
        <v>3.9100581371904859</v>
      </c>
      <c r="H118" s="27">
        <v>6.5063501977930462</v>
      </c>
      <c r="I118" s="27">
        <v>7.06</v>
      </c>
      <c r="J118" s="27">
        <v>4.2806797615687318</v>
      </c>
      <c r="K118" s="27">
        <v>6.2981469914636685</v>
      </c>
      <c r="L118" s="27">
        <v>7.06</v>
      </c>
      <c r="M118" s="27">
        <v>4.3918662488822049</v>
      </c>
      <c r="N118" s="27">
        <v>5.8817405788049131</v>
      </c>
      <c r="O118" s="27">
        <v>7.2316666666666665</v>
      </c>
      <c r="P118" s="27">
        <f t="shared" si="5"/>
        <v>4.1880243554741705</v>
      </c>
      <c r="Q118" s="27">
        <f t="shared" si="6"/>
        <v>6.2330834894857379</v>
      </c>
      <c r="R118" s="27">
        <v>7.59</v>
      </c>
      <c r="S118" s="2">
        <v>-402</v>
      </c>
      <c r="T118" s="27">
        <v>1.1303959543536477</v>
      </c>
      <c r="U118" s="38">
        <v>5.8817405788049131</v>
      </c>
      <c r="V118" s="102"/>
    </row>
    <row r="119" spans="1:22" x14ac:dyDescent="0.3">
      <c r="A119" s="18">
        <v>136.95833333333576</v>
      </c>
      <c r="B119" s="19">
        <v>4</v>
      </c>
      <c r="C119" s="27">
        <v>7.04</v>
      </c>
      <c r="D119" s="27">
        <v>4.4752561143673093</v>
      </c>
      <c r="E119" s="27">
        <v>6.7666042057047679</v>
      </c>
      <c r="F119" s="27">
        <v>7.02</v>
      </c>
      <c r="G119" s="27">
        <v>4.5586459798524155</v>
      </c>
      <c r="H119" s="27">
        <v>6.6625026025400791</v>
      </c>
      <c r="I119" s="27">
        <v>7.02</v>
      </c>
      <c r="J119" s="27">
        <v>4.6420358453375208</v>
      </c>
      <c r="K119" s="27">
        <v>6.3762231938371849</v>
      </c>
      <c r="L119" s="27">
        <v>7.01</v>
      </c>
      <c r="M119" s="27">
        <v>4.7161601702131692</v>
      </c>
      <c r="N119" s="27">
        <v>6.2200707890901521</v>
      </c>
      <c r="O119" s="27">
        <v>7.2049999999999992</v>
      </c>
      <c r="P119" s="27">
        <f t="shared" si="5"/>
        <v>4.5980245274426039</v>
      </c>
      <c r="Q119" s="27">
        <f t="shared" si="6"/>
        <v>6.5063501977930454</v>
      </c>
      <c r="R119" s="27">
        <v>7.57</v>
      </c>
      <c r="S119" s="2">
        <v>-400</v>
      </c>
      <c r="T119" s="27">
        <v>1.7419216345777522</v>
      </c>
      <c r="U119" s="38">
        <v>7.0528836144076621</v>
      </c>
      <c r="V119" s="102"/>
    </row>
    <row r="120" spans="1:22" x14ac:dyDescent="0.3">
      <c r="A120" s="18">
        <v>137.95833333333576</v>
      </c>
      <c r="B120" s="19">
        <v>4</v>
      </c>
      <c r="C120" s="27">
        <v>7</v>
      </c>
      <c r="D120" s="27">
        <v>4.9941263884968539</v>
      </c>
      <c r="E120" s="27">
        <v>6.6364772017489067</v>
      </c>
      <c r="F120" s="27">
        <v>7.02</v>
      </c>
      <c r="G120" s="27">
        <v>5.0589851727630464</v>
      </c>
      <c r="H120" s="27">
        <v>6.4022485946283574</v>
      </c>
      <c r="I120" s="27">
        <v>6.98</v>
      </c>
      <c r="J120" s="27">
        <v>5.1794372006859764</v>
      </c>
      <c r="K120" s="27">
        <v>6.3501977930460125</v>
      </c>
      <c r="L120" s="27">
        <v>6.99</v>
      </c>
      <c r="M120" s="27">
        <v>5.2257649037332552</v>
      </c>
      <c r="N120" s="27">
        <v>6.3762231938371849</v>
      </c>
      <c r="O120" s="27">
        <v>7.251666666666666</v>
      </c>
      <c r="P120" s="27">
        <f t="shared" si="5"/>
        <v>5.1145784164197829</v>
      </c>
      <c r="Q120" s="27">
        <f t="shared" si="6"/>
        <v>6.4412866958151156</v>
      </c>
      <c r="R120" s="27">
        <v>7.76</v>
      </c>
      <c r="S120" s="2">
        <v>-330</v>
      </c>
      <c r="T120" s="27">
        <v>1.0006783858212618</v>
      </c>
      <c r="U120" s="38">
        <v>7.5994170310222779</v>
      </c>
      <c r="V120" s="102"/>
    </row>
    <row r="121" spans="1:22" x14ac:dyDescent="0.3">
      <c r="A121" s="18">
        <v>138.95833333333576</v>
      </c>
      <c r="B121" s="19">
        <v>4</v>
      </c>
      <c r="C121" s="27">
        <v>7</v>
      </c>
      <c r="D121" s="27">
        <v>5.244295984952168</v>
      </c>
      <c r="E121" s="27">
        <v>6.2460961898813236</v>
      </c>
      <c r="F121" s="27">
        <v>6.98</v>
      </c>
      <c r="G121" s="27">
        <v>5.3740135534845539</v>
      </c>
      <c r="H121" s="27">
        <v>6.2460961898813236</v>
      </c>
      <c r="I121" s="27">
        <v>7.01</v>
      </c>
      <c r="J121" s="27">
        <v>5.4574034189696592</v>
      </c>
      <c r="K121" s="27">
        <v>6.3501977930460125</v>
      </c>
      <c r="L121" s="27">
        <v>6.99</v>
      </c>
      <c r="M121" s="27">
        <v>5.6427142311587817</v>
      </c>
      <c r="N121" s="27">
        <v>6.1940453882989788</v>
      </c>
      <c r="O121" s="27">
        <v>7.083333333333333</v>
      </c>
      <c r="P121" s="27">
        <f t="shared" si="5"/>
        <v>5.4296067971412905</v>
      </c>
      <c r="Q121" s="27">
        <f t="shared" si="6"/>
        <v>6.2591088902769094</v>
      </c>
      <c r="R121" s="27">
        <v>7.26</v>
      </c>
      <c r="S121" s="2">
        <v>-381</v>
      </c>
      <c r="T121" s="27">
        <v>3.3911878630609427</v>
      </c>
      <c r="U121" s="38">
        <v>6.2981469914636685</v>
      </c>
      <c r="V121" s="102"/>
    </row>
    <row r="122" spans="1:22" x14ac:dyDescent="0.3">
      <c r="A122" s="18">
        <v>139.95833333333576</v>
      </c>
      <c r="B122" s="19">
        <v>4</v>
      </c>
      <c r="C122" s="27">
        <v>7</v>
      </c>
      <c r="D122" s="27">
        <v>5.7816973403006244</v>
      </c>
      <c r="E122" s="27">
        <v>6.5584009993753902</v>
      </c>
      <c r="F122" s="27">
        <v>7.01</v>
      </c>
      <c r="G122" s="27">
        <v>5.7724317996911676</v>
      </c>
      <c r="H122" s="27">
        <v>6.2460961898813236</v>
      </c>
      <c r="I122" s="27">
        <v>6.99</v>
      </c>
      <c r="J122" s="27">
        <v>5.837290583957361</v>
      </c>
      <c r="K122" s="27">
        <v>6.2460961898813236</v>
      </c>
      <c r="L122" s="27">
        <v>7</v>
      </c>
      <c r="M122" s="27">
        <v>5.7631662590817117</v>
      </c>
      <c r="N122" s="27">
        <v>6.2460961898813236</v>
      </c>
      <c r="O122" s="27">
        <v>7.0366666666666662</v>
      </c>
      <c r="P122" s="27">
        <f t="shared" si="5"/>
        <v>5.7886464957577157</v>
      </c>
      <c r="Q122" s="27">
        <f t="shared" si="6"/>
        <v>6.324172392254841</v>
      </c>
      <c r="R122" s="27">
        <v>7.11</v>
      </c>
      <c r="S122" s="2">
        <v>-399</v>
      </c>
      <c r="T122" s="27">
        <v>3.9749169214566784</v>
      </c>
      <c r="U122" s="38">
        <v>6.4022485946283574</v>
      </c>
      <c r="V122" s="102"/>
    </row>
    <row r="123" spans="1:22" x14ac:dyDescent="0.3">
      <c r="A123" s="18">
        <v>140.95833333333576</v>
      </c>
      <c r="B123" s="19">
        <v>4</v>
      </c>
      <c r="C123" s="27">
        <v>7.02</v>
      </c>
      <c r="D123" s="27">
        <v>5.5315277438453085</v>
      </c>
      <c r="E123" s="27">
        <v>6.4022485946283574</v>
      </c>
      <c r="F123" s="27">
        <v>7.01</v>
      </c>
      <c r="G123" s="27">
        <v>5.7631662590817117</v>
      </c>
      <c r="H123" s="27">
        <v>6.2200707890901521</v>
      </c>
      <c r="I123" s="27">
        <v>7.03</v>
      </c>
      <c r="J123" s="27">
        <v>5.8002284215195363</v>
      </c>
      <c r="K123" s="27">
        <v>5.6214865708931914</v>
      </c>
      <c r="L123" s="27">
        <v>7.02</v>
      </c>
      <c r="M123" s="27">
        <v>5.957742611880291</v>
      </c>
      <c r="N123" s="27">
        <v>5.8817405788049131</v>
      </c>
      <c r="O123" s="27">
        <v>7.2299999999999995</v>
      </c>
      <c r="P123" s="27">
        <f t="shared" si="5"/>
        <v>5.7631662590817125</v>
      </c>
      <c r="Q123" s="27">
        <f t="shared" si="6"/>
        <v>6.0313866333541535</v>
      </c>
      <c r="R123" s="27">
        <v>7.65</v>
      </c>
      <c r="S123" s="2">
        <v>-394</v>
      </c>
      <c r="T123" s="27">
        <v>1.0655371700874547</v>
      </c>
      <c r="U123" s="38">
        <v>6.5844264001665627</v>
      </c>
      <c r="V123" s="102"/>
    </row>
    <row r="124" spans="1:22" x14ac:dyDescent="0.3">
      <c r="A124" s="18">
        <v>141.95833333333576</v>
      </c>
      <c r="B124" s="19">
        <v>4</v>
      </c>
      <c r="C124" s="27">
        <v>6.99</v>
      </c>
      <c r="D124" s="27">
        <v>5.976273693099202</v>
      </c>
      <c r="E124" s="27">
        <v>6.3501977930460125</v>
      </c>
      <c r="F124" s="27">
        <v>7</v>
      </c>
      <c r="G124" s="27">
        <v>5.6890419342060623</v>
      </c>
      <c r="H124" s="27">
        <v>6.1419945867166357</v>
      </c>
      <c r="I124" s="27">
        <v>6.98</v>
      </c>
      <c r="J124" s="27">
        <v>5.7446351778627989</v>
      </c>
      <c r="K124" s="27">
        <v>5.6735373724755362</v>
      </c>
      <c r="L124" s="27">
        <v>6.99</v>
      </c>
      <c r="M124" s="27">
        <v>5.9484770712708341</v>
      </c>
      <c r="N124" s="27">
        <v>5.8296897772225691</v>
      </c>
      <c r="O124" s="27">
        <v>7.16</v>
      </c>
      <c r="P124" s="27">
        <f t="shared" si="5"/>
        <v>5.8396069691097248</v>
      </c>
      <c r="Q124" s="27">
        <f t="shared" si="6"/>
        <v>5.9988548823651886</v>
      </c>
      <c r="R124" s="27">
        <v>7.5</v>
      </c>
      <c r="S124" s="2">
        <v>-398</v>
      </c>
      <c r="T124" s="27">
        <v>0.92655406094561288</v>
      </c>
      <c r="U124" s="38">
        <v>6.5584009993753902</v>
      </c>
      <c r="V124" s="102"/>
    </row>
    <row r="125" spans="1:22" x14ac:dyDescent="0.3">
      <c r="A125" s="18">
        <v>142.95833333333576</v>
      </c>
      <c r="B125" s="19">
        <v>4</v>
      </c>
      <c r="C125" s="27">
        <v>7.04</v>
      </c>
      <c r="D125" s="27">
        <v>5.466668959579116</v>
      </c>
      <c r="E125" s="27">
        <v>6.3241723922548392</v>
      </c>
      <c r="F125" s="27">
        <v>7.02</v>
      </c>
      <c r="G125" s="27">
        <v>5.5500588250642213</v>
      </c>
      <c r="H125" s="27">
        <v>6.0639183843431184</v>
      </c>
      <c r="I125" s="27">
        <v>7.03</v>
      </c>
      <c r="J125" s="27">
        <v>5.6149176093304138</v>
      </c>
      <c r="K125" s="27">
        <v>5.8817405788049131</v>
      </c>
      <c r="L125" s="27">
        <v>7.02</v>
      </c>
      <c r="M125" s="27">
        <v>5.7631662590817117</v>
      </c>
      <c r="N125" s="27">
        <v>5.7516135748490527</v>
      </c>
      <c r="O125" s="27">
        <v>7.2016666666666653</v>
      </c>
      <c r="P125" s="27">
        <f t="shared" si="5"/>
        <v>5.5987029132638648</v>
      </c>
      <c r="Q125" s="27">
        <f t="shared" si="6"/>
        <v>6.005361232562981</v>
      </c>
      <c r="R125" s="27">
        <v>7.55</v>
      </c>
      <c r="S125" s="2">
        <v>-397</v>
      </c>
      <c r="T125" s="27">
        <v>1.5658763629980856</v>
      </c>
      <c r="U125" s="38">
        <v>6.5063501977930462</v>
      </c>
      <c r="V125" s="102"/>
    </row>
    <row r="126" spans="1:22" x14ac:dyDescent="0.3">
      <c r="A126" s="18">
        <v>145.95833333333576</v>
      </c>
      <c r="B126" s="19">
        <v>4</v>
      </c>
      <c r="C126" s="27">
        <v>7.06</v>
      </c>
      <c r="D126" s="27">
        <v>5.4110757159223786</v>
      </c>
      <c r="E126" s="27">
        <v>6.2721215906724961</v>
      </c>
      <c r="F126" s="27">
        <v>7.09</v>
      </c>
      <c r="G126" s="27">
        <v>5.5129966626263949</v>
      </c>
      <c r="H126" s="27">
        <v>5.7255881740578802</v>
      </c>
      <c r="I126" s="27">
        <v>7.07</v>
      </c>
      <c r="J126" s="27">
        <v>5.5037311220169398</v>
      </c>
      <c r="K126" s="27">
        <v>5.933791380387258</v>
      </c>
      <c r="L126" s="27">
        <v>7.08</v>
      </c>
      <c r="M126" s="27">
        <v>5.5778554468925892</v>
      </c>
      <c r="N126" s="27">
        <v>5.8036643764313967</v>
      </c>
      <c r="O126" s="27">
        <v>7.3933333333333335</v>
      </c>
      <c r="P126" s="27">
        <f t="shared" si="5"/>
        <v>5.5014147368645752</v>
      </c>
      <c r="Q126" s="27">
        <f t="shared" si="6"/>
        <v>5.933791380387258</v>
      </c>
      <c r="R126" s="27">
        <v>8.0299999999999994</v>
      </c>
      <c r="S126" s="2">
        <v>-405</v>
      </c>
      <c r="T126" s="27">
        <v>0.52813581473899929</v>
      </c>
      <c r="U126" s="38">
        <v>6.2981469914636685</v>
      </c>
      <c r="V126" s="102"/>
    </row>
    <row r="127" spans="1:22" x14ac:dyDescent="0.3">
      <c r="A127" s="18">
        <v>146.95833333333576</v>
      </c>
      <c r="B127" s="19">
        <v>4</v>
      </c>
      <c r="C127" s="27">
        <v>7.07</v>
      </c>
      <c r="D127" s="27">
        <v>5.3647480128750979</v>
      </c>
      <c r="E127" s="27">
        <v>6.1680199875078072</v>
      </c>
      <c r="F127" s="27">
        <v>7.06</v>
      </c>
      <c r="G127" s="27">
        <v>5.5871209875020451</v>
      </c>
      <c r="H127" s="27">
        <v>6.0118675827607744</v>
      </c>
      <c r="I127" s="27">
        <v>7.05</v>
      </c>
      <c r="J127" s="27">
        <v>5.5500588250642213</v>
      </c>
      <c r="K127" s="27">
        <v>5.8296897772225691</v>
      </c>
      <c r="L127" s="27">
        <v>7.05</v>
      </c>
      <c r="M127" s="27">
        <v>5.9670081524897469</v>
      </c>
      <c r="N127" s="27">
        <v>5.9858421819696019</v>
      </c>
      <c r="O127" s="27">
        <v>7.2816666666666663</v>
      </c>
      <c r="P127" s="27">
        <f t="shared" si="5"/>
        <v>5.6172339944827776</v>
      </c>
      <c r="Q127" s="27">
        <f t="shared" si="6"/>
        <v>5.9988548823651886</v>
      </c>
      <c r="R127" s="27">
        <v>7.73</v>
      </c>
      <c r="S127" s="2">
        <v>-382</v>
      </c>
      <c r="T127" s="27">
        <v>0.89875743911724448</v>
      </c>
      <c r="U127" s="38">
        <v>6.0899437851342908</v>
      </c>
      <c r="V127" s="102"/>
    </row>
    <row r="128" spans="1:22" x14ac:dyDescent="0.3">
      <c r="A128" s="18">
        <v>147.95833333333576</v>
      </c>
      <c r="B128" s="19">
        <v>4</v>
      </c>
      <c r="C128" s="27">
        <v>7.06</v>
      </c>
      <c r="D128" s="27">
        <v>5.3276858504372733</v>
      </c>
      <c r="E128" s="27">
        <v>6.0899437851342908</v>
      </c>
      <c r="F128" s="27">
        <v>7.04</v>
      </c>
      <c r="G128" s="27">
        <v>5.7909628809100795</v>
      </c>
      <c r="H128" s="27">
        <v>6.1159691859254623</v>
      </c>
      <c r="I128" s="27">
        <v>7.07</v>
      </c>
      <c r="J128" s="27">
        <v>6.0874601804126769</v>
      </c>
      <c r="K128" s="27">
        <v>6.0378929835519468</v>
      </c>
      <c r="L128" s="27">
        <v>7.03</v>
      </c>
      <c r="M128" s="27">
        <v>5.5315277438453085</v>
      </c>
      <c r="N128" s="27">
        <v>6.0118675827607744</v>
      </c>
      <c r="O128" s="27">
        <v>7.246666666666667</v>
      </c>
      <c r="P128" s="27">
        <f t="shared" si="5"/>
        <v>5.6844091639013348</v>
      </c>
      <c r="Q128" s="27">
        <f t="shared" si="6"/>
        <v>6.0639183843431192</v>
      </c>
      <c r="R128" s="27">
        <v>7.64</v>
      </c>
      <c r="S128" s="2">
        <v>-396</v>
      </c>
      <c r="T128" s="27">
        <v>5.0311885509346777</v>
      </c>
      <c r="U128" s="38">
        <v>6.0639183843431184</v>
      </c>
      <c r="V128" s="102"/>
    </row>
    <row r="129" spans="1:22" x14ac:dyDescent="0.3">
      <c r="A129" s="18">
        <v>148.95833333333576</v>
      </c>
      <c r="B129" s="19">
        <v>4</v>
      </c>
      <c r="C129" s="27">
        <v>7.03</v>
      </c>
      <c r="D129" s="27">
        <v>5.8836182870046416</v>
      </c>
      <c r="E129" s="27">
        <v>6.5063501977930471</v>
      </c>
      <c r="F129" s="27">
        <v>7.04</v>
      </c>
      <c r="G129" s="27">
        <v>5.9484770712708341</v>
      </c>
      <c r="H129" s="27">
        <v>6.5352673097832374</v>
      </c>
      <c r="I129" s="27">
        <v>7.01</v>
      </c>
      <c r="J129" s="27">
        <v>6.0133358555370275</v>
      </c>
      <c r="K129" s="27">
        <v>6.6509357577440031</v>
      </c>
      <c r="L129" s="27">
        <v>7.02</v>
      </c>
      <c r="M129" s="27">
        <v>6.0689290991937641</v>
      </c>
      <c r="N129" s="27">
        <v>6.6220186457538119</v>
      </c>
      <c r="O129" s="27">
        <v>7.37</v>
      </c>
      <c r="P129" s="27">
        <f t="shared" si="5"/>
        <v>5.9785900782515666</v>
      </c>
      <c r="Q129" s="27">
        <f t="shared" si="6"/>
        <v>6.5786429777685242</v>
      </c>
      <c r="R129" s="27">
        <v>8.06</v>
      </c>
      <c r="S129" s="2">
        <v>-255</v>
      </c>
      <c r="T129" s="27">
        <v>0.23163851523640322</v>
      </c>
      <c r="U129" s="38">
        <v>7.8943715733222302</v>
      </c>
      <c r="V129" s="102"/>
    </row>
    <row r="130" spans="1:22" x14ac:dyDescent="0.3">
      <c r="A130" s="18">
        <v>149.95833333333576</v>
      </c>
      <c r="B130" s="19">
        <v>4</v>
      </c>
      <c r="C130" s="27">
        <v>7.04</v>
      </c>
      <c r="D130" s="27">
        <v>6.3376297768679919</v>
      </c>
      <c r="E130" s="27">
        <v>6.5352673097832374</v>
      </c>
      <c r="F130" s="27">
        <v>7.06</v>
      </c>
      <c r="G130" s="27">
        <v>6.2264432895545188</v>
      </c>
      <c r="H130" s="27">
        <v>5.6388368380873075</v>
      </c>
      <c r="I130" s="27">
        <v>7.03</v>
      </c>
      <c r="J130" s="27">
        <v>6.2635054519923425</v>
      </c>
      <c r="K130" s="27">
        <v>5.3785828301755858</v>
      </c>
      <c r="L130" s="27">
        <v>7.06</v>
      </c>
      <c r="M130" s="27">
        <v>6.5785338327138509</v>
      </c>
      <c r="N130" s="27">
        <v>5.7255881740578811</v>
      </c>
      <c r="O130" s="27">
        <v>7.1450000000000005</v>
      </c>
      <c r="P130" s="27">
        <f t="shared" si="5"/>
        <v>6.3515280877821763</v>
      </c>
      <c r="Q130" s="27">
        <f t="shared" si="6"/>
        <v>5.8195687880260021</v>
      </c>
      <c r="R130" s="27">
        <v>7.34</v>
      </c>
      <c r="S130" s="2">
        <v>-402</v>
      </c>
      <c r="T130" s="27">
        <v>2.7148033985706452</v>
      </c>
      <c r="U130" s="38">
        <v>5.8123395100284547</v>
      </c>
      <c r="V130" s="102"/>
    </row>
    <row r="131" spans="1:22" x14ac:dyDescent="0.3">
      <c r="A131" s="18">
        <v>152.95833333333576</v>
      </c>
      <c r="B131" s="19">
        <v>4</v>
      </c>
      <c r="C131" s="27">
        <v>7.04</v>
      </c>
      <c r="D131" s="27">
        <v>5.6705108529871513</v>
      </c>
      <c r="E131" s="27">
        <v>6.0725935179401764</v>
      </c>
      <c r="F131" s="27">
        <v>7.03</v>
      </c>
      <c r="G131" s="27">
        <v>6.0596635585843082</v>
      </c>
      <c r="H131" s="27">
        <v>5.233997270224628</v>
      </c>
      <c r="I131" s="27">
        <v>7.05</v>
      </c>
      <c r="J131" s="27">
        <v>6.1801155865072381</v>
      </c>
      <c r="K131" s="27">
        <v>4.7424063663913758</v>
      </c>
      <c r="L131" s="27">
        <v>7.02</v>
      </c>
      <c r="M131" s="27">
        <v>6.4117541017436404</v>
      </c>
      <c r="N131" s="27">
        <v>4.9159090383325248</v>
      </c>
      <c r="O131" s="27">
        <v>7.1000000000000014</v>
      </c>
      <c r="P131" s="27">
        <f t="shared" si="5"/>
        <v>6.0805110249555838</v>
      </c>
      <c r="Q131" s="27">
        <f t="shared" si="6"/>
        <v>5.2412265482221763</v>
      </c>
      <c r="R131" s="27">
        <v>7.23</v>
      </c>
      <c r="S131" s="2">
        <v>-393</v>
      </c>
      <c r="T131" s="27">
        <v>3.3633912412325744</v>
      </c>
      <c r="U131" s="38">
        <v>6.0436764059499843</v>
      </c>
      <c r="V131" s="102"/>
    </row>
    <row r="132" spans="1:22" x14ac:dyDescent="0.3">
      <c r="A132" s="18">
        <v>153.95833333333576</v>
      </c>
      <c r="B132" s="19">
        <v>4</v>
      </c>
      <c r="C132" s="27">
        <v>7.06</v>
      </c>
      <c r="D132" s="27">
        <v>4.0397757057228718</v>
      </c>
      <c r="E132" s="27">
        <v>6.1015106299303685</v>
      </c>
      <c r="F132" s="27">
        <v>7.03</v>
      </c>
      <c r="G132" s="27">
        <v>5.2628270661710799</v>
      </c>
      <c r="H132" s="27">
        <v>5.3496657181853937</v>
      </c>
      <c r="I132" s="27">
        <v>7.05</v>
      </c>
      <c r="J132" s="27">
        <v>5.2813581473899927</v>
      </c>
      <c r="K132" s="27">
        <v>5.0315774862932887</v>
      </c>
      <c r="L132" s="27">
        <v>7.03</v>
      </c>
      <c r="M132" s="27">
        <v>5.6797763935966072</v>
      </c>
      <c r="N132" s="27">
        <v>5.089411710273672</v>
      </c>
      <c r="O132" s="27">
        <v>7.1083333333333343</v>
      </c>
      <c r="P132" s="27">
        <f t="shared" si="5"/>
        <v>5.0659343282201377</v>
      </c>
      <c r="Q132" s="27">
        <f t="shared" si="6"/>
        <v>5.3930413861706814</v>
      </c>
      <c r="R132" s="27">
        <v>7.24</v>
      </c>
      <c r="S132" s="2">
        <v>-394</v>
      </c>
      <c r="T132" s="27">
        <v>2.9835040762448735</v>
      </c>
      <c r="U132" s="38">
        <v>5.1761630462442456</v>
      </c>
      <c r="V132" s="102"/>
    </row>
    <row r="133" spans="1:22" x14ac:dyDescent="0.3">
      <c r="A133" s="18">
        <v>154.95833333333576</v>
      </c>
      <c r="B133" s="19">
        <v>4</v>
      </c>
      <c r="C133" s="27">
        <v>7.02</v>
      </c>
      <c r="D133" s="27">
        <v>5.1238439570292398</v>
      </c>
      <c r="E133" s="27">
        <v>5.4364170541559682</v>
      </c>
      <c r="F133" s="27">
        <v>7.08</v>
      </c>
      <c r="G133" s="27">
        <v>5.3091547692183614</v>
      </c>
      <c r="H133" s="27">
        <v>4.1640641265875491</v>
      </c>
      <c r="I133" s="27">
        <v>7.05</v>
      </c>
      <c r="J133" s="27">
        <v>5.4018101753129226</v>
      </c>
      <c r="K133" s="27">
        <v>4.1062299026071667</v>
      </c>
      <c r="L133" s="27">
        <v>7.04</v>
      </c>
      <c r="M133" s="27">
        <v>5.5407932844547645</v>
      </c>
      <c r="N133" s="27">
        <v>3.8170587827052538</v>
      </c>
      <c r="O133" s="27">
        <v>7.0549999999999997</v>
      </c>
      <c r="P133" s="27">
        <f t="shared" si="5"/>
        <v>5.3439005465038214</v>
      </c>
      <c r="Q133" s="27">
        <f t="shared" si="6"/>
        <v>4.3809424665139849</v>
      </c>
      <c r="R133" s="27">
        <v>7.07</v>
      </c>
      <c r="S133" s="2">
        <v>-394</v>
      </c>
      <c r="T133" s="27">
        <v>4.6790980077753455</v>
      </c>
      <c r="U133" s="38">
        <v>3.701390334744489</v>
      </c>
      <c r="V133" s="102"/>
    </row>
    <row r="134" spans="1:22" x14ac:dyDescent="0.3">
      <c r="A134" s="18">
        <v>155.95833333333576</v>
      </c>
      <c r="B134" s="19">
        <v>4</v>
      </c>
      <c r="C134" s="27">
        <v>7.05</v>
      </c>
      <c r="D134" s="27">
        <v>5.1979682819048882</v>
      </c>
      <c r="E134" s="27">
        <v>6.0147592939597931</v>
      </c>
      <c r="F134" s="27">
        <v>7.04</v>
      </c>
      <c r="G134" s="27">
        <v>5.2998892286089045</v>
      </c>
      <c r="H134" s="27">
        <v>5.3207486061952025</v>
      </c>
      <c r="I134" s="27">
        <v>7.06</v>
      </c>
      <c r="J134" s="27">
        <v>5.3276858504372733</v>
      </c>
      <c r="K134" s="27">
        <v>4.8002405903717582</v>
      </c>
      <c r="L134" s="27">
        <v>7.03</v>
      </c>
      <c r="M134" s="27">
        <v>5.6334486905493257</v>
      </c>
      <c r="N134" s="27">
        <v>4.6845721424109943</v>
      </c>
      <c r="O134" s="27">
        <v>7.2533333333333339</v>
      </c>
      <c r="P134" s="27">
        <f t="shared" si="5"/>
        <v>5.3647480128750979</v>
      </c>
      <c r="Q134" s="27">
        <f t="shared" si="6"/>
        <v>5.2050801582344377</v>
      </c>
      <c r="R134" s="27">
        <v>7.67</v>
      </c>
      <c r="S134" s="2">
        <v>-142</v>
      </c>
      <c r="T134" s="27">
        <v>0.77830541119431484</v>
      </c>
      <c r="U134" s="38">
        <v>6.2460961898813236</v>
      </c>
      <c r="V134" s="102"/>
    </row>
    <row r="135" spans="1:22" x14ac:dyDescent="0.3">
      <c r="A135" s="18">
        <v>156.95833333333576</v>
      </c>
      <c r="B135" s="19">
        <v>4</v>
      </c>
      <c r="C135" s="27">
        <v>7.08</v>
      </c>
      <c r="D135" s="27">
        <v>5.0960473352008711</v>
      </c>
      <c r="E135" s="27">
        <v>6.3617646378420902</v>
      </c>
      <c r="F135" s="27">
        <v>7.07</v>
      </c>
      <c r="G135" s="27">
        <v>5.6334486905493257</v>
      </c>
      <c r="H135" s="27">
        <v>4.8002405903717582</v>
      </c>
      <c r="I135" s="27">
        <v>7.06</v>
      </c>
      <c r="J135" s="27">
        <v>5.6890419342060623</v>
      </c>
      <c r="K135" s="27">
        <v>4.308649686538506</v>
      </c>
      <c r="L135" s="27">
        <v>7.08</v>
      </c>
      <c r="M135" s="27">
        <v>5.6519797717682385</v>
      </c>
      <c r="N135" s="27">
        <v>4.8580748143521415</v>
      </c>
      <c r="O135" s="27">
        <v>7.291666666666667</v>
      </c>
      <c r="P135" s="27">
        <f t="shared" si="5"/>
        <v>5.5176294329311251</v>
      </c>
      <c r="Q135" s="27">
        <f t="shared" si="6"/>
        <v>5.0821824322761238</v>
      </c>
      <c r="R135" s="27">
        <v>7.73</v>
      </c>
      <c r="S135" s="2">
        <v>-240</v>
      </c>
      <c r="T135" s="27">
        <v>0.82463311424159536</v>
      </c>
      <c r="U135" s="38">
        <v>6.0725935179401764</v>
      </c>
      <c r="V135" s="102"/>
    </row>
    <row r="136" spans="1:22" x14ac:dyDescent="0.3">
      <c r="A136" s="18">
        <v>157.95833333333576</v>
      </c>
      <c r="B136" s="19">
        <v>4</v>
      </c>
      <c r="C136" s="27">
        <v>7.08</v>
      </c>
      <c r="D136" s="27">
        <v>5.5129966626263949</v>
      </c>
      <c r="E136" s="27">
        <v>5.089411710273672</v>
      </c>
      <c r="F136" s="27">
        <v>7.06</v>
      </c>
      <c r="G136" s="27">
        <v>5.6427142311587817</v>
      </c>
      <c r="H136" s="27">
        <v>4.3375667985286972</v>
      </c>
      <c r="I136" s="27">
        <v>7.05</v>
      </c>
      <c r="J136" s="27">
        <v>5.7724317996911676</v>
      </c>
      <c r="K136" s="27">
        <v>4.5689036944502277</v>
      </c>
      <c r="L136" s="27">
        <v>7.04</v>
      </c>
      <c r="M136" s="27">
        <v>5.8465561245668169</v>
      </c>
      <c r="N136" s="27">
        <v>4.9159090383325248</v>
      </c>
      <c r="O136" s="27">
        <v>7.2016666666666671</v>
      </c>
      <c r="P136" s="27">
        <f t="shared" si="5"/>
        <v>5.6936747045107907</v>
      </c>
      <c r="Q136" s="27">
        <f t="shared" si="6"/>
        <v>4.7279478103962802</v>
      </c>
      <c r="R136" s="27">
        <v>7.49</v>
      </c>
      <c r="S136" s="2">
        <v>-388</v>
      </c>
      <c r="T136" s="27">
        <v>2.9093797513692241</v>
      </c>
      <c r="U136" s="38">
        <v>4.5689036944502277</v>
      </c>
      <c r="V136" s="102"/>
    </row>
    <row r="137" spans="1:22" x14ac:dyDescent="0.3">
      <c r="A137" s="18">
        <v>159.95833333333576</v>
      </c>
      <c r="B137" s="19">
        <v>4</v>
      </c>
      <c r="C137" s="27">
        <v>7.05</v>
      </c>
      <c r="D137" s="27">
        <v>5.976273693099202</v>
      </c>
      <c r="E137" s="27">
        <v>5.4942512781363506</v>
      </c>
      <c r="F137" s="27">
        <v>7.04</v>
      </c>
      <c r="G137" s="27">
        <v>6.3376297768679919</v>
      </c>
      <c r="H137" s="27">
        <v>4.6556550304208022</v>
      </c>
      <c r="I137" s="27">
        <v>7.03</v>
      </c>
      <c r="J137" s="27">
        <v>6.2913020738207113</v>
      </c>
      <c r="K137" s="27">
        <v>4.5689036944502277</v>
      </c>
      <c r="L137" s="27">
        <v>7.02</v>
      </c>
      <c r="M137" s="27">
        <v>6.3376297768679919</v>
      </c>
      <c r="N137" s="27">
        <v>4.5399865824600365</v>
      </c>
      <c r="O137" s="27">
        <v>7.1333333333333329</v>
      </c>
      <c r="P137" s="27">
        <f t="shared" si="5"/>
        <v>6.2357088301639738</v>
      </c>
      <c r="Q137" s="27">
        <f t="shared" si="6"/>
        <v>4.8146991463668538</v>
      </c>
      <c r="R137" s="27">
        <v>7.33</v>
      </c>
      <c r="S137" s="2">
        <v>-390</v>
      </c>
      <c r="T137" s="27">
        <v>1.0284750076496305</v>
      </c>
      <c r="U137" s="38">
        <v>10.207740532537533</v>
      </c>
      <c r="V137" s="102"/>
    </row>
    <row r="138" spans="1:22" x14ac:dyDescent="0.3">
      <c r="A138" s="18">
        <v>160.95833333333576</v>
      </c>
      <c r="B138" s="19">
        <v>4</v>
      </c>
      <c r="C138" s="27">
        <v>7.02</v>
      </c>
      <c r="D138" s="27">
        <v>6.0040703149275707</v>
      </c>
      <c r="E138" s="27">
        <v>6.5641844217734295</v>
      </c>
      <c r="F138" s="27">
        <v>7</v>
      </c>
      <c r="G138" s="27">
        <v>7.1807939723284999</v>
      </c>
      <c r="H138" s="27">
        <v>4.7424063663913758</v>
      </c>
      <c r="I138" s="27">
        <v>7.04</v>
      </c>
      <c r="J138" s="27">
        <v>6.9213588352637281</v>
      </c>
      <c r="K138" s="27">
        <v>4.6556550304208022</v>
      </c>
      <c r="L138" s="27">
        <v>7.02</v>
      </c>
      <c r="M138" s="27">
        <v>6.9491554570920959</v>
      </c>
      <c r="N138" s="27">
        <v>4.4821523584796541</v>
      </c>
      <c r="O138" s="27">
        <v>7.0966666666666667</v>
      </c>
      <c r="P138" s="27">
        <f t="shared" si="5"/>
        <v>6.7638446449029743</v>
      </c>
      <c r="Q138" s="27">
        <f t="shared" si="6"/>
        <v>5.111099544266315</v>
      </c>
      <c r="R138" s="27">
        <v>7.25</v>
      </c>
      <c r="S138" s="2">
        <v>-389</v>
      </c>
      <c r="T138" s="27">
        <v>2.6684756955233651</v>
      </c>
      <c r="U138" s="38">
        <v>6.6798528697341943</v>
      </c>
      <c r="V138" s="102"/>
    </row>
    <row r="139" spans="1:22" x14ac:dyDescent="0.3">
      <c r="A139" s="18">
        <v>162.95833333333576</v>
      </c>
      <c r="B139" s="19">
        <v>4</v>
      </c>
      <c r="C139" s="27">
        <v>7.14</v>
      </c>
      <c r="D139" s="27">
        <v>4.7995500356982745</v>
      </c>
      <c r="E139" s="27">
        <v>5.7545052860480723</v>
      </c>
      <c r="F139" s="27">
        <v>7.13</v>
      </c>
      <c r="G139" s="27">
        <v>5.244295984952168</v>
      </c>
      <c r="H139" s="27">
        <v>4.5978208064404189</v>
      </c>
      <c r="I139" s="27">
        <v>7.11</v>
      </c>
      <c r="J139" s="27">
        <v>5.3740135534845539</v>
      </c>
      <c r="K139" s="27">
        <v>5.0315774862932887</v>
      </c>
      <c r="L139" s="27">
        <v>7.12</v>
      </c>
      <c r="M139" s="27">
        <v>5.4018101753129226</v>
      </c>
      <c r="N139" s="27">
        <v>4.5978208064404189</v>
      </c>
      <c r="O139" s="27">
        <v>7.2366666666666672</v>
      </c>
      <c r="P139" s="27">
        <f t="shared" si="5"/>
        <v>5.2049174373619795</v>
      </c>
      <c r="Q139" s="27">
        <f t="shared" si="6"/>
        <v>4.9954310963055502</v>
      </c>
      <c r="R139" s="27">
        <v>7.46</v>
      </c>
      <c r="S139" s="2">
        <v>-387</v>
      </c>
      <c r="T139" s="27">
        <v>1.1303959543536477</v>
      </c>
      <c r="U139" s="38">
        <v>7.865454461332039</v>
      </c>
      <c r="V139" s="102"/>
    </row>
    <row r="140" spans="1:22" x14ac:dyDescent="0.3">
      <c r="A140" s="18">
        <v>163.95833333333576</v>
      </c>
      <c r="B140" s="19">
        <v>4</v>
      </c>
      <c r="C140" s="27">
        <v>7.07</v>
      </c>
      <c r="D140" s="27">
        <v>5.0126574697157649</v>
      </c>
      <c r="E140" s="27">
        <v>4.2797325745483148</v>
      </c>
      <c r="F140" s="27">
        <v>7.05</v>
      </c>
      <c r="G140" s="27">
        <v>5.4203412565318354</v>
      </c>
      <c r="H140" s="27">
        <v>4.3954010225090796</v>
      </c>
      <c r="I140" s="27">
        <v>7.08</v>
      </c>
      <c r="J140" s="27">
        <v>5.3647480128750979</v>
      </c>
      <c r="K140" s="27">
        <v>4.0483956786267852</v>
      </c>
      <c r="L140" s="27">
        <v>7.03</v>
      </c>
      <c r="M140" s="27">
        <v>5.1887027412954323</v>
      </c>
      <c r="N140" s="27">
        <v>4.0194785666365931</v>
      </c>
      <c r="O140" s="27">
        <v>7.3283333333333331</v>
      </c>
      <c r="P140" s="27">
        <f t="shared" si="5"/>
        <v>5.2466123701045326</v>
      </c>
      <c r="Q140" s="27">
        <f t="shared" si="6"/>
        <v>4.1857519605801929</v>
      </c>
      <c r="R140" s="27">
        <v>7.87</v>
      </c>
      <c r="S140" s="2">
        <v>-165</v>
      </c>
      <c r="T140" s="27">
        <v>0.45401148986335033</v>
      </c>
      <c r="U140" s="38">
        <v>7.0268582136164897</v>
      </c>
      <c r="V140" s="102"/>
    </row>
    <row r="141" spans="1:22" x14ac:dyDescent="0.3">
      <c r="A141" s="18">
        <v>164.95833333333576</v>
      </c>
      <c r="B141" s="19">
        <v>4</v>
      </c>
      <c r="C141" s="27">
        <v>7.15</v>
      </c>
      <c r="D141" s="27">
        <v>4.7717534138699058</v>
      </c>
      <c r="E141" s="27">
        <v>4.7424063663913758</v>
      </c>
      <c r="F141" s="27">
        <v>7.08</v>
      </c>
      <c r="G141" s="27">
        <v>4.9755953072779411</v>
      </c>
      <c r="H141" s="27">
        <v>3.9616443426562107</v>
      </c>
      <c r="I141" s="27">
        <v>7.12</v>
      </c>
      <c r="J141" s="27">
        <v>4.9663297666684851</v>
      </c>
      <c r="K141" s="27">
        <v>3.9327272306660195</v>
      </c>
      <c r="L141" s="27">
        <v>7.1</v>
      </c>
      <c r="M141" s="27">
        <v>4.9663297666684851</v>
      </c>
      <c r="N141" s="27">
        <v>4.308649686538506</v>
      </c>
      <c r="O141" s="27">
        <v>7.2383333333333342</v>
      </c>
      <c r="P141" s="27">
        <f t="shared" si="5"/>
        <v>4.9200020636212045</v>
      </c>
      <c r="Q141" s="27">
        <f t="shared" si="6"/>
        <v>4.236356906563028</v>
      </c>
      <c r="R141" s="27">
        <v>7.49</v>
      </c>
      <c r="S141" s="2">
        <v>-390</v>
      </c>
      <c r="T141" s="27">
        <v>2.2978540711451196</v>
      </c>
      <c r="U141" s="38">
        <v>5.089411710273672</v>
      </c>
      <c r="V141" s="102"/>
    </row>
    <row r="142" spans="1:22" x14ac:dyDescent="0.3">
      <c r="A142" s="18">
        <v>165.95833333333576</v>
      </c>
      <c r="B142" s="19">
        <v>4</v>
      </c>
      <c r="C142" s="27">
        <v>7.07</v>
      </c>
      <c r="D142" s="27">
        <v>4.8922054417928367</v>
      </c>
      <c r="E142" s="27">
        <v>3.6435561107641061</v>
      </c>
      <c r="F142" s="27">
        <v>7.05</v>
      </c>
      <c r="G142" s="27">
        <v>4.7068946296037133</v>
      </c>
      <c r="H142" s="27">
        <v>4.3375667985286972</v>
      </c>
      <c r="I142" s="27">
        <v>7.03</v>
      </c>
      <c r="J142" s="27">
        <v>4.8458777387455552</v>
      </c>
      <c r="K142" s="27">
        <v>4.2218983505679315</v>
      </c>
      <c r="L142" s="27">
        <v>7.04</v>
      </c>
      <c r="M142" s="27">
        <v>5.105312875810327</v>
      </c>
      <c r="N142" s="27">
        <v>4.5110694704698453</v>
      </c>
      <c r="O142" s="27">
        <v>7.0650000000000004</v>
      </c>
      <c r="P142" s="27">
        <f t="shared" si="5"/>
        <v>4.8875726714881083</v>
      </c>
      <c r="Q142" s="27">
        <f t="shared" si="6"/>
        <v>4.1785226825826456</v>
      </c>
      <c r="R142" s="27">
        <v>7.1</v>
      </c>
      <c r="S142" s="2">
        <v>-385</v>
      </c>
      <c r="T142" s="27">
        <v>4.2806797615687318</v>
      </c>
      <c r="U142" s="38">
        <v>5.6099197260971154</v>
      </c>
      <c r="V142" s="102"/>
    </row>
    <row r="143" spans="1:22" x14ac:dyDescent="0.3">
      <c r="A143" s="18">
        <v>166.95833333333576</v>
      </c>
      <c r="B143" s="19">
        <v>4</v>
      </c>
      <c r="C143" s="27">
        <v>7.08</v>
      </c>
      <c r="D143" s="27">
        <v>5.3740135534845539</v>
      </c>
      <c r="E143" s="27">
        <v>4.2797325745483148</v>
      </c>
      <c r="F143" s="27">
        <v>7.06</v>
      </c>
      <c r="G143" s="27">
        <v>5.105312875810327</v>
      </c>
      <c r="H143" s="27">
        <v>4.5399865824600365</v>
      </c>
      <c r="I143" s="27">
        <v>7.07</v>
      </c>
      <c r="J143" s="27">
        <v>5.1145784164197829</v>
      </c>
      <c r="K143" s="27">
        <v>4.6556550304208022</v>
      </c>
      <c r="L143" s="27">
        <v>7.04</v>
      </c>
      <c r="M143" s="27">
        <v>5.2535615255616248</v>
      </c>
      <c r="N143" s="27">
        <v>4.7134892544011846</v>
      </c>
      <c r="O143" s="27">
        <v>7.0916666666666659</v>
      </c>
      <c r="P143" s="27">
        <f t="shared" si="5"/>
        <v>5.2118665928190726</v>
      </c>
      <c r="Q143" s="27">
        <f t="shared" si="6"/>
        <v>4.5472158604575847</v>
      </c>
      <c r="R143" s="27">
        <v>7.15</v>
      </c>
      <c r="S143" s="2">
        <v>-390</v>
      </c>
      <c r="T143" s="27">
        <v>3.9378547590188546</v>
      </c>
      <c r="U143" s="38">
        <v>5.0315774862932887</v>
      </c>
      <c r="V143" s="102"/>
    </row>
    <row r="144" spans="1:22" x14ac:dyDescent="0.3">
      <c r="A144" s="18">
        <v>167.95833333333576</v>
      </c>
      <c r="B144" s="19">
        <v>4</v>
      </c>
      <c r="C144" s="27">
        <v>7.13</v>
      </c>
      <c r="D144" s="27">
        <v>4.9292676042306605</v>
      </c>
      <c r="E144" s="27">
        <v>4.1640641265875491</v>
      </c>
      <c r="F144" s="27">
        <v>7.1</v>
      </c>
      <c r="G144" s="27">
        <v>5.1701716600765204</v>
      </c>
      <c r="H144" s="27">
        <v>3.9327272306660195</v>
      </c>
      <c r="I144" s="27">
        <v>7.14</v>
      </c>
      <c r="J144" s="27">
        <v>5.0404540915441345</v>
      </c>
      <c r="K144" s="27">
        <v>3.8170587827052538</v>
      </c>
      <c r="L144" s="27">
        <v>7.11</v>
      </c>
      <c r="M144" s="27">
        <v>5.0960473352008711</v>
      </c>
      <c r="N144" s="27">
        <v>4.0194785666365931</v>
      </c>
      <c r="O144" s="27">
        <v>7.3866666666666667</v>
      </c>
      <c r="P144" s="27">
        <f t="shared" ref="P144:P164" si="7">AVERAGE(D144,G144,J144,M144)</f>
        <v>5.0589851727630464</v>
      </c>
      <c r="Q144" s="27">
        <f t="shared" si="6"/>
        <v>3.9833321766488536</v>
      </c>
      <c r="R144" s="27">
        <v>7.92</v>
      </c>
      <c r="S144" s="2">
        <v>-68</v>
      </c>
      <c r="T144" s="27">
        <v>0.70418108631866572</v>
      </c>
      <c r="U144" s="38">
        <v>9.0221389409396906</v>
      </c>
      <c r="V144" s="102"/>
    </row>
    <row r="145" spans="1:22" x14ac:dyDescent="0.3">
      <c r="A145" s="18">
        <v>168.95833333333576</v>
      </c>
      <c r="B145" s="19">
        <v>4</v>
      </c>
      <c r="C145" s="27">
        <v>7.06</v>
      </c>
      <c r="D145" s="27">
        <v>5.1701716600765204</v>
      </c>
      <c r="E145" s="27">
        <v>3.9038101186758283</v>
      </c>
      <c r="F145" s="27">
        <v>7.03</v>
      </c>
      <c r="G145" s="27">
        <v>5.3369513910467301</v>
      </c>
      <c r="H145" s="27">
        <v>3.8748930066856371</v>
      </c>
      <c r="I145" s="27">
        <v>7.07</v>
      </c>
      <c r="J145" s="27">
        <v>5.2628270661710799</v>
      </c>
      <c r="K145" s="27">
        <v>4.2218983505679315</v>
      </c>
      <c r="L145" s="27">
        <v>7.06</v>
      </c>
      <c r="M145" s="27">
        <v>5.3925446347034667</v>
      </c>
      <c r="N145" s="27">
        <v>4.1062299026071667</v>
      </c>
      <c r="O145" s="27">
        <v>7.1266666666666652</v>
      </c>
      <c r="P145" s="27">
        <f t="shared" si="7"/>
        <v>5.2906236879994495</v>
      </c>
      <c r="Q145" s="27">
        <f t="shared" ref="Q145:Q163" si="8">AVERAGE(E145,H145,K145,N145)</f>
        <v>4.0267078446341404</v>
      </c>
      <c r="R145" s="27">
        <v>7.27</v>
      </c>
      <c r="S145" s="2">
        <v>-387</v>
      </c>
      <c r="T145" s="27">
        <v>2.2144642056600148</v>
      </c>
      <c r="U145" s="38">
        <v>7.1425266615772554</v>
      </c>
      <c r="V145" s="102"/>
    </row>
    <row r="146" spans="1:22" x14ac:dyDescent="0.3">
      <c r="A146" s="18">
        <v>169.95833333333576</v>
      </c>
      <c r="B146" s="19">
        <v>4</v>
      </c>
      <c r="C146" s="27">
        <v>7.04</v>
      </c>
      <c r="D146" s="27">
        <v>5.2350304443427129</v>
      </c>
      <c r="E146" s="27">
        <v>3.470053438822958</v>
      </c>
      <c r="F146" s="27">
        <v>7.02</v>
      </c>
      <c r="G146" s="27">
        <v>5.3740135534845539</v>
      </c>
      <c r="H146" s="27">
        <v>4.1062299026071667</v>
      </c>
      <c r="I146" s="27">
        <v>7.05</v>
      </c>
      <c r="J146" s="27">
        <v>5.1331094976386948</v>
      </c>
      <c r="K146" s="27">
        <v>3.4122192148425752</v>
      </c>
      <c r="L146" s="27">
        <v>7.08</v>
      </c>
      <c r="M146" s="27">
        <v>5.2720926067805367</v>
      </c>
      <c r="N146" s="27">
        <v>3.9905614546464019</v>
      </c>
      <c r="O146" s="27">
        <v>7.1583333333333341</v>
      </c>
      <c r="P146" s="27">
        <f t="shared" si="7"/>
        <v>5.2535615255616248</v>
      </c>
      <c r="Q146" s="27">
        <f t="shared" si="8"/>
        <v>3.7447660027297753</v>
      </c>
      <c r="R146" s="27">
        <v>7.38</v>
      </c>
      <c r="S146" s="2">
        <v>-399</v>
      </c>
      <c r="T146" s="27">
        <v>6.930624375873184</v>
      </c>
      <c r="U146" s="38">
        <v>4.5399865824600365</v>
      </c>
      <c r="V146" s="102"/>
    </row>
    <row r="147" spans="1:22" x14ac:dyDescent="0.3">
      <c r="A147" s="18">
        <v>170.95833333333576</v>
      </c>
      <c r="B147" s="19">
        <v>4</v>
      </c>
      <c r="C147" s="27">
        <v>7.09</v>
      </c>
      <c r="D147" s="27">
        <v>5.2257649037332552</v>
      </c>
      <c r="E147" s="27">
        <v>4.3375667985286972</v>
      </c>
      <c r="F147" s="27">
        <v>7.06</v>
      </c>
      <c r="G147" s="27">
        <v>4.623504764118608</v>
      </c>
      <c r="H147" s="27">
        <v>4.2508154625581227</v>
      </c>
      <c r="I147" s="27">
        <v>7.08</v>
      </c>
      <c r="J147" s="27">
        <v>4.9941263884968539</v>
      </c>
      <c r="K147" s="27">
        <v>4.0773127906169746</v>
      </c>
      <c r="L147" s="27">
        <v>7.04</v>
      </c>
      <c r="M147" s="27">
        <v>5.2535615255616248</v>
      </c>
      <c r="N147" s="27">
        <v>4.453235246489462</v>
      </c>
      <c r="O147" s="27">
        <v>7.1819999999999995</v>
      </c>
      <c r="P147" s="27">
        <f t="shared" si="7"/>
        <v>5.0242393954775855</v>
      </c>
      <c r="Q147" s="27">
        <f t="shared" si="8"/>
        <v>4.2797325745483148</v>
      </c>
      <c r="R147" s="27">
        <v>7.36</v>
      </c>
      <c r="S147" s="2">
        <v>-404</v>
      </c>
      <c r="T147" s="27">
        <v>9.2655406094561285E-2</v>
      </c>
      <c r="U147" s="38">
        <v>8.0678742452633774</v>
      </c>
      <c r="V147" s="102"/>
    </row>
    <row r="148" spans="1:22" x14ac:dyDescent="0.3">
      <c r="A148" s="18">
        <v>172.95833333333576</v>
      </c>
      <c r="B148" s="19">
        <v>4</v>
      </c>
      <c r="C148" s="27">
        <v>7.14</v>
      </c>
      <c r="D148" s="27">
        <v>4.8366121981360992</v>
      </c>
      <c r="E148" s="27">
        <v>3.7592245587248714</v>
      </c>
      <c r="F148" s="27">
        <v>7.1</v>
      </c>
      <c r="G148" s="27">
        <v>4.7068946296037133</v>
      </c>
      <c r="H148" s="27">
        <v>3.2676336548916187</v>
      </c>
      <c r="I148" s="27">
        <v>7.16</v>
      </c>
      <c r="J148" s="27">
        <v>4.9014709824022917</v>
      </c>
      <c r="K148" s="27">
        <v>4.1929812385777403</v>
      </c>
      <c r="L148" s="27">
        <v>7.13</v>
      </c>
      <c r="M148" s="27">
        <v>5.1516405788576076</v>
      </c>
      <c r="N148" s="27">
        <v>3.9038101186758283</v>
      </c>
      <c r="O148" s="27">
        <v>7.1116666666666655</v>
      </c>
      <c r="P148" s="27">
        <f t="shared" si="7"/>
        <v>4.8991545972499271</v>
      </c>
      <c r="Q148" s="27">
        <f t="shared" si="8"/>
        <v>3.7809123927175148</v>
      </c>
      <c r="R148" s="27">
        <v>7.07</v>
      </c>
      <c r="S148" s="2">
        <v>-387</v>
      </c>
      <c r="T148" s="27">
        <v>4.4103973301011168</v>
      </c>
      <c r="U148" s="38">
        <v>5.4653341661461585</v>
      </c>
      <c r="V148" s="102"/>
    </row>
    <row r="149" spans="1:22" x14ac:dyDescent="0.3">
      <c r="A149" s="18">
        <v>173.95833333333576</v>
      </c>
      <c r="B149" s="19">
        <v>4</v>
      </c>
      <c r="C149" s="27">
        <v>7.19</v>
      </c>
      <c r="D149" s="27">
        <v>5.3740135534845539</v>
      </c>
      <c r="E149" s="27">
        <v>2.8627940870289406</v>
      </c>
      <c r="F149" s="27">
        <v>7.16</v>
      </c>
      <c r="G149" s="27">
        <v>5.5963865281115011</v>
      </c>
      <c r="H149" s="27">
        <v>3.3254678788720016</v>
      </c>
      <c r="I149" s="27">
        <v>7.18</v>
      </c>
      <c r="J149" s="27">
        <v>5.5871209875020451</v>
      </c>
      <c r="K149" s="27">
        <v>3.1808823189210451</v>
      </c>
      <c r="L149" s="27">
        <v>7.14</v>
      </c>
      <c r="M149" s="27">
        <v>5.5500588250642213</v>
      </c>
      <c r="N149" s="27">
        <v>3.8459758946954454</v>
      </c>
      <c r="O149" s="27">
        <v>7.1883333333333352</v>
      </c>
      <c r="P149" s="27">
        <f t="shared" si="7"/>
        <v>5.5268949735405801</v>
      </c>
      <c r="Q149" s="27">
        <f t="shared" si="8"/>
        <v>3.3037800448793582</v>
      </c>
      <c r="R149" s="27">
        <v>7.23</v>
      </c>
      <c r="S149" s="2">
        <v>-393</v>
      </c>
      <c r="T149" s="27">
        <v>5.0775162539819592</v>
      </c>
      <c r="U149" s="38">
        <v>3.9905614546464019</v>
      </c>
      <c r="V149" s="102"/>
    </row>
    <row r="150" spans="1:22" x14ac:dyDescent="0.3">
      <c r="A150" s="18">
        <v>174.95833333333576</v>
      </c>
      <c r="B150" s="19">
        <v>4</v>
      </c>
      <c r="C150" s="27">
        <v>7.17</v>
      </c>
      <c r="D150" s="27">
        <v>4.9014709824022917</v>
      </c>
      <c r="E150" s="27">
        <v>3.3833021028523844</v>
      </c>
      <c r="F150" s="27">
        <v>7.12</v>
      </c>
      <c r="G150" s="27">
        <v>5.0126574697157649</v>
      </c>
      <c r="H150" s="27">
        <v>3.8170587827052538</v>
      </c>
      <c r="I150" s="27">
        <v>7.14</v>
      </c>
      <c r="J150" s="27">
        <v>5.5778554468925892</v>
      </c>
      <c r="K150" s="27">
        <v>3.5857218867837233</v>
      </c>
      <c r="L150" s="27">
        <v>7.15</v>
      </c>
      <c r="M150" s="27">
        <v>5.7075730154249751</v>
      </c>
      <c r="N150" s="27">
        <v>3.701390334744489</v>
      </c>
      <c r="O150" s="27">
        <v>7.1966666666666654</v>
      </c>
      <c r="P150" s="27">
        <f t="shared" si="7"/>
        <v>5.2998892286089045</v>
      </c>
      <c r="Q150" s="27">
        <f t="shared" si="8"/>
        <v>3.6218682767714627</v>
      </c>
      <c r="R150" s="27">
        <v>7.3</v>
      </c>
      <c r="S150" s="2">
        <v>-375</v>
      </c>
      <c r="T150" s="27">
        <v>4.3455385458349243</v>
      </c>
      <c r="U150" s="38">
        <v>5.1472459342540544</v>
      </c>
      <c r="V150" s="102" t="s">
        <v>48</v>
      </c>
    </row>
    <row r="151" spans="1:22" x14ac:dyDescent="0.3">
      <c r="A151" s="91">
        <v>176.95833333333576</v>
      </c>
      <c r="B151" s="92">
        <v>4</v>
      </c>
      <c r="C151" s="94">
        <v>7</v>
      </c>
      <c r="D151" s="94">
        <v>2.2700574493167509</v>
      </c>
      <c r="E151" s="94">
        <v>8.5883822610868208</v>
      </c>
      <c r="F151" s="94">
        <v>7.03</v>
      </c>
      <c r="G151" s="94">
        <v>2.4646338021153302</v>
      </c>
      <c r="H151" s="94">
        <v>8.8197191570083522</v>
      </c>
      <c r="I151" s="94">
        <v>7.04</v>
      </c>
      <c r="J151" s="94">
        <v>2.3905094772396813</v>
      </c>
      <c r="K151" s="94">
        <v>9.2823929488514132</v>
      </c>
      <c r="L151" s="94">
        <v>7.06</v>
      </c>
      <c r="M151" s="94">
        <v>2.4183060990680496</v>
      </c>
      <c r="N151" s="94">
        <v>9.542646956763134</v>
      </c>
      <c r="O151" s="94">
        <v>7.0783333333333331</v>
      </c>
      <c r="P151" s="94">
        <f t="shared" si="7"/>
        <v>2.3858767069349529</v>
      </c>
      <c r="Q151" s="94">
        <f t="shared" si="8"/>
        <v>9.0582853309274292</v>
      </c>
      <c r="R151" s="94">
        <v>7.17</v>
      </c>
      <c r="S151" s="56">
        <v>-387</v>
      </c>
      <c r="T151" s="94">
        <v>1.31570676654277</v>
      </c>
      <c r="U151" s="95">
        <v>10.120989196566962</v>
      </c>
      <c r="V151" s="106"/>
    </row>
    <row r="152" spans="1:22" x14ac:dyDescent="0.3">
      <c r="A152" s="18">
        <v>178.95833333333576</v>
      </c>
      <c r="B152" s="19">
        <v>4</v>
      </c>
      <c r="C152" s="27">
        <v>7.21</v>
      </c>
      <c r="D152" s="27">
        <v>4.0861034087701533</v>
      </c>
      <c r="E152" s="27">
        <v>7.1714437735674466</v>
      </c>
      <c r="F152" s="27">
        <v>7.19</v>
      </c>
      <c r="G152" s="27">
        <v>4.3918662488822049</v>
      </c>
      <c r="H152" s="27">
        <v>8.0389571332731862</v>
      </c>
      <c r="I152" s="27">
        <v>7.16</v>
      </c>
      <c r="J152" s="27">
        <v>4.4567250331483974</v>
      </c>
      <c r="K152" s="27">
        <v>8.1257084692437598</v>
      </c>
      <c r="L152" s="27">
        <v>7.2</v>
      </c>
      <c r="M152" s="27">
        <v>4.4103973301011168</v>
      </c>
      <c r="N152" s="27">
        <v>8.0678742452633774</v>
      </c>
      <c r="O152" s="27">
        <v>7.29</v>
      </c>
      <c r="P152" s="27">
        <f t="shared" si="7"/>
        <v>4.3362730052254683</v>
      </c>
      <c r="Q152" s="27">
        <f t="shared" si="8"/>
        <v>7.8509959053369425</v>
      </c>
      <c r="R152" s="27">
        <v>7.49</v>
      </c>
      <c r="S152" s="2">
        <v>-392</v>
      </c>
      <c r="T152" s="27">
        <v>1.0284750076496305</v>
      </c>
      <c r="U152" s="38">
        <v>14.979064010919103</v>
      </c>
      <c r="V152" s="102"/>
    </row>
    <row r="153" spans="1:22" x14ac:dyDescent="0.3">
      <c r="A153" s="18">
        <v>181.95833333333576</v>
      </c>
      <c r="B153" s="19">
        <v>4</v>
      </c>
      <c r="C153" s="27">
        <v>7.71</v>
      </c>
      <c r="D153" s="27">
        <v>1.3064412259333138</v>
      </c>
      <c r="E153" s="27">
        <v>5.6388368380873075</v>
      </c>
      <c r="F153" s="27">
        <v>7.7</v>
      </c>
      <c r="G153" s="27">
        <v>1.3064412259333138</v>
      </c>
      <c r="H153" s="27">
        <v>6.3328475258518981</v>
      </c>
      <c r="I153" s="27">
        <v>7.68</v>
      </c>
      <c r="J153" s="27">
        <v>1.3435033883711385</v>
      </c>
      <c r="K153" s="27">
        <v>6.0436764059499843</v>
      </c>
      <c r="L153" s="27">
        <v>7.72</v>
      </c>
      <c r="M153" s="27">
        <v>1.3064412259333138</v>
      </c>
      <c r="N153" s="27">
        <v>6.5931015337636198</v>
      </c>
      <c r="O153" s="27">
        <v>7.7149999999999999</v>
      </c>
      <c r="P153" s="27">
        <f t="shared" si="7"/>
        <v>1.31570676654277</v>
      </c>
      <c r="Q153" s="27">
        <f t="shared" si="8"/>
        <v>6.1521155759132027</v>
      </c>
      <c r="R153" s="27">
        <v>7.74</v>
      </c>
      <c r="S153" s="2">
        <v>-354</v>
      </c>
      <c r="T153" s="27">
        <v>0.20384189340803482</v>
      </c>
      <c r="U153" s="38">
        <v>7.9522057973026135</v>
      </c>
      <c r="V153" s="102"/>
    </row>
    <row r="154" spans="1:22" x14ac:dyDescent="0.3">
      <c r="A154" s="18">
        <v>182.95833333333576</v>
      </c>
      <c r="B154" s="19">
        <v>4</v>
      </c>
      <c r="C154" s="27">
        <v>7.86</v>
      </c>
      <c r="D154" s="27">
        <v>1.4454243350751561</v>
      </c>
      <c r="E154" s="27">
        <v>4.1062299026071667</v>
      </c>
      <c r="F154" s="27">
        <v>7.78</v>
      </c>
      <c r="G154" s="27">
        <v>1.5102831193413488</v>
      </c>
      <c r="H154" s="27">
        <v>5.0026603743030975</v>
      </c>
      <c r="I154" s="27">
        <v>7.84</v>
      </c>
      <c r="J154" s="27">
        <v>1.4732209569035244</v>
      </c>
      <c r="K154" s="27">
        <v>5.3496657181853937</v>
      </c>
      <c r="L154" s="27">
        <v>7.82</v>
      </c>
      <c r="M154" s="27">
        <v>1.5102831193413488</v>
      </c>
      <c r="N154" s="27">
        <v>4.7134892544011846</v>
      </c>
      <c r="O154" s="27">
        <v>7.3766666666666678</v>
      </c>
      <c r="P154" s="27">
        <f t="shared" si="7"/>
        <v>1.4848028826653445</v>
      </c>
      <c r="Q154" s="27">
        <f t="shared" si="8"/>
        <v>4.7930113123742109</v>
      </c>
      <c r="R154" s="27">
        <v>6.48</v>
      </c>
      <c r="S154" s="2">
        <v>-388</v>
      </c>
      <c r="T154" s="27">
        <v>0.95435068277398105</v>
      </c>
      <c r="U154" s="38">
        <v>10.525828764429638</v>
      </c>
      <c r="V154" s="102"/>
    </row>
    <row r="155" spans="1:22" x14ac:dyDescent="0.3">
      <c r="A155" s="18">
        <v>187.95833333333576</v>
      </c>
      <c r="B155" s="19">
        <v>4</v>
      </c>
      <c r="C155" s="27">
        <v>7.16</v>
      </c>
      <c r="D155" s="27">
        <v>1.8253115000628575</v>
      </c>
      <c r="E155" s="27">
        <v>7.3160293335184035</v>
      </c>
      <c r="F155" s="27">
        <v>7.1</v>
      </c>
      <c r="G155" s="27">
        <v>1.9364979873763308</v>
      </c>
      <c r="H155" s="27">
        <v>6.8533555416753424</v>
      </c>
      <c r="I155" s="27">
        <v>7.12</v>
      </c>
      <c r="J155" s="27">
        <v>1.880904743719594</v>
      </c>
      <c r="K155" s="27">
        <v>6.9690239896361073</v>
      </c>
      <c r="L155" s="27">
        <v>7.11</v>
      </c>
      <c r="M155" s="27">
        <v>1.8067804188439449</v>
      </c>
      <c r="N155" s="27">
        <v>6.4195988618224726</v>
      </c>
      <c r="O155" s="27">
        <v>7.128333333333333</v>
      </c>
      <c r="P155" s="27">
        <f t="shared" si="7"/>
        <v>1.8623736625006819</v>
      </c>
      <c r="Q155" s="27">
        <f t="shared" si="8"/>
        <v>6.889501931663081</v>
      </c>
      <c r="R155" s="27">
        <v>7.14</v>
      </c>
      <c r="S155" s="2">
        <v>-397</v>
      </c>
      <c r="T155" s="27">
        <v>0.29649729950259612</v>
      </c>
      <c r="U155" s="38">
        <v>11.219839452194231</v>
      </c>
      <c r="V155" s="102"/>
    </row>
    <row r="156" spans="1:22" x14ac:dyDescent="0.3">
      <c r="A156" s="18">
        <v>189.95833333333576</v>
      </c>
      <c r="B156" s="19">
        <v>4</v>
      </c>
      <c r="C156" s="27">
        <v>7.06</v>
      </c>
      <c r="D156" s="27">
        <v>1.8994358249385062</v>
      </c>
      <c r="E156" s="27">
        <v>7.7497860133712742</v>
      </c>
      <c r="F156" s="27">
        <v>7.13</v>
      </c>
      <c r="G156" s="27">
        <v>2.056950015299261</v>
      </c>
      <c r="H156" s="27">
        <v>8.1257084692437598</v>
      </c>
      <c r="I156" s="27">
        <v>7.08</v>
      </c>
      <c r="J156" s="27">
        <v>1.8067804188439449</v>
      </c>
      <c r="K156" s="27">
        <v>7.7208689013810821</v>
      </c>
      <c r="L156" s="27">
        <v>7.1</v>
      </c>
      <c r="M156" s="27">
        <v>1.7789837970155769</v>
      </c>
      <c r="N156" s="27">
        <v>7.2871122215282123</v>
      </c>
      <c r="O156" s="27">
        <v>7.0450000000000008</v>
      </c>
      <c r="P156" s="27">
        <f t="shared" si="7"/>
        <v>1.8855375140243225</v>
      </c>
      <c r="Q156" s="27">
        <f t="shared" si="8"/>
        <v>7.7208689013810821</v>
      </c>
      <c r="R156" s="27">
        <v>6.95</v>
      </c>
      <c r="S156" s="2">
        <v>-387</v>
      </c>
      <c r="T156" s="27">
        <v>0.54666689595791151</v>
      </c>
      <c r="U156" s="38">
        <v>10.670414324380594</v>
      </c>
      <c r="V156" s="102"/>
    </row>
    <row r="157" spans="1:22" x14ac:dyDescent="0.3">
      <c r="A157" s="18">
        <v>191.95833333333576</v>
      </c>
      <c r="B157" s="19">
        <v>4</v>
      </c>
      <c r="C157" s="27">
        <v>7.02</v>
      </c>
      <c r="D157" s="27">
        <v>1.5936729848264539</v>
      </c>
      <c r="E157" s="27">
        <v>7.8365373493418469</v>
      </c>
      <c r="F157" s="27">
        <v>7</v>
      </c>
      <c r="G157" s="27">
        <v>3.0576284011205228</v>
      </c>
      <c r="H157" s="27">
        <v>8.2702940291947158</v>
      </c>
      <c r="I157" s="27">
        <v>7.04</v>
      </c>
      <c r="J157" s="27">
        <v>2.2237297462694707</v>
      </c>
      <c r="K157" s="27">
        <v>7.9522057973026135</v>
      </c>
      <c r="L157" s="27">
        <v>7.01</v>
      </c>
      <c r="M157" s="27">
        <v>3.1502838072150841</v>
      </c>
      <c r="N157" s="27">
        <v>7.9232886853124214</v>
      </c>
      <c r="O157" s="27">
        <v>7.0183333333333335</v>
      </c>
      <c r="P157" s="27">
        <f t="shared" si="7"/>
        <v>2.5063287348578829</v>
      </c>
      <c r="Q157" s="27">
        <f t="shared" si="8"/>
        <v>7.9955814652878994</v>
      </c>
      <c r="R157" s="27">
        <v>7.02</v>
      </c>
      <c r="S157" s="2">
        <v>-399</v>
      </c>
      <c r="T157" s="27">
        <v>0.30576284011205229</v>
      </c>
      <c r="U157" s="38">
        <v>10.3234089804983</v>
      </c>
      <c r="V157" s="102" t="s">
        <v>51</v>
      </c>
    </row>
    <row r="158" spans="1:22" x14ac:dyDescent="0.3">
      <c r="A158" s="91">
        <v>195.95833333333576</v>
      </c>
      <c r="B158" s="92">
        <v>4</v>
      </c>
      <c r="C158" s="94">
        <v>6.78</v>
      </c>
      <c r="D158" s="94">
        <v>2.5480236676004355</v>
      </c>
      <c r="E158" s="94">
        <v>8.472713813126056</v>
      </c>
      <c r="F158" s="94">
        <v>7.01</v>
      </c>
      <c r="G158" s="94">
        <v>2.5202270457720672</v>
      </c>
      <c r="H158" s="94">
        <v>7.8943715733222302</v>
      </c>
      <c r="I158" s="94">
        <v>6.76</v>
      </c>
      <c r="J158" s="94">
        <v>2.2700574493167509</v>
      </c>
      <c r="K158" s="94">
        <v>8.8775533809887346</v>
      </c>
      <c r="L158" s="94">
        <v>6.8</v>
      </c>
      <c r="M158" s="94">
        <v>2.3534473148018566</v>
      </c>
      <c r="N158" s="94">
        <v>8.617299373077012</v>
      </c>
      <c r="O158" s="94">
        <v>6.9450000000000003</v>
      </c>
      <c r="P158" s="94">
        <f t="shared" si="7"/>
        <v>2.4229388693727776</v>
      </c>
      <c r="Q158" s="94">
        <f t="shared" si="8"/>
        <v>8.4654845351285086</v>
      </c>
      <c r="R158" s="94">
        <v>7.16</v>
      </c>
      <c r="S158" s="56">
        <v>-401</v>
      </c>
      <c r="T158" s="94">
        <v>1.4454243350751561</v>
      </c>
      <c r="U158" s="95">
        <v>15.123649570870057</v>
      </c>
      <c r="V158" s="106"/>
    </row>
    <row r="159" spans="1:22" x14ac:dyDescent="0.3">
      <c r="A159" s="18">
        <v>197.95833333333576</v>
      </c>
      <c r="B159" s="19">
        <v>4</v>
      </c>
      <c r="C159" s="27">
        <v>7.18</v>
      </c>
      <c r="D159" s="27">
        <v>2.316385152364032</v>
      </c>
      <c r="E159" s="27">
        <v>8.7040507090475856</v>
      </c>
      <c r="F159" s="27">
        <v>7.12</v>
      </c>
      <c r="G159" s="27">
        <v>2.4275716396775051</v>
      </c>
      <c r="H159" s="27">
        <v>9.0510560529298818</v>
      </c>
      <c r="I159" s="27">
        <v>7.13</v>
      </c>
      <c r="J159" s="27">
        <v>2.316385152364032</v>
      </c>
      <c r="K159" s="27">
        <v>8.7908020450181592</v>
      </c>
      <c r="L159" s="27">
        <v>7.1</v>
      </c>
      <c r="M159" s="27">
        <v>2.1774020432221897</v>
      </c>
      <c r="N159" s="27">
        <v>8.7040507090475856</v>
      </c>
      <c r="O159" s="27">
        <v>7.1583333333333341</v>
      </c>
      <c r="P159" s="27">
        <f t="shared" si="7"/>
        <v>2.3094359969069398</v>
      </c>
      <c r="Q159" s="27">
        <f t="shared" si="8"/>
        <v>8.8124898790108031</v>
      </c>
      <c r="R159" s="27">
        <v>7.21</v>
      </c>
      <c r="S159" s="2">
        <v>-398</v>
      </c>
      <c r="T159" s="27">
        <v>0.41694932742552582</v>
      </c>
      <c r="U159" s="38">
        <v>17.437018530085364</v>
      </c>
      <c r="V159" s="102"/>
    </row>
    <row r="160" spans="1:22" x14ac:dyDescent="0.3">
      <c r="A160" s="18">
        <v>201.95833333333576</v>
      </c>
      <c r="B160" s="19">
        <v>4</v>
      </c>
      <c r="C160" s="27">
        <v>6.71</v>
      </c>
      <c r="D160" s="27">
        <v>2.2885885305356641</v>
      </c>
      <c r="E160" s="27">
        <v>8.7040507090475856</v>
      </c>
      <c r="F160" s="27">
        <v>6.79</v>
      </c>
      <c r="G160" s="27">
        <v>2.0198878528614359</v>
      </c>
      <c r="H160" s="27">
        <v>8.7040507090475856</v>
      </c>
      <c r="I160" s="27">
        <v>6.74</v>
      </c>
      <c r="J160" s="27">
        <v>2.2144642056600148</v>
      </c>
      <c r="K160" s="27">
        <v>7.9232886853124214</v>
      </c>
      <c r="L160" s="27">
        <v>6.79</v>
      </c>
      <c r="M160" s="27">
        <v>2.1496054213938223</v>
      </c>
      <c r="N160" s="27">
        <v>8.6462164850672032</v>
      </c>
      <c r="O160" s="27">
        <v>6.8883333333333328</v>
      </c>
      <c r="P160" s="27">
        <f t="shared" si="7"/>
        <v>2.1681365026127342</v>
      </c>
      <c r="Q160" s="27">
        <f t="shared" si="8"/>
        <v>8.4944016471186998</v>
      </c>
      <c r="R160" s="27">
        <v>7.15</v>
      </c>
      <c r="S160" s="2">
        <v>-378</v>
      </c>
      <c r="T160" s="27">
        <v>0.23163851523640322</v>
      </c>
      <c r="U160" s="38">
        <v>14.979064010919103</v>
      </c>
      <c r="V160" s="102"/>
    </row>
    <row r="161" spans="1:22" x14ac:dyDescent="0.3">
      <c r="A161" s="18">
        <v>204.95833333333576</v>
      </c>
      <c r="B161" s="19">
        <v>4</v>
      </c>
      <c r="C161" s="27">
        <v>6.81</v>
      </c>
      <c r="D161" s="27">
        <v>2.316385152364032</v>
      </c>
      <c r="E161" s="27">
        <v>7.9232886853124214</v>
      </c>
      <c r="F161" s="27">
        <v>6.85</v>
      </c>
      <c r="G161" s="27">
        <v>2.3997750178491373</v>
      </c>
      <c r="H161" s="27">
        <v>8.2124598052143334</v>
      </c>
      <c r="I161" s="27">
        <v>6.82</v>
      </c>
      <c r="J161" s="27">
        <v>2.4275716396775051</v>
      </c>
      <c r="K161" s="27">
        <v>7.3160293335184035</v>
      </c>
      <c r="L161" s="27">
        <v>6.84</v>
      </c>
      <c r="M161" s="27">
        <v>2.4183060990680496</v>
      </c>
      <c r="N161" s="27">
        <v>7.8365373493418469</v>
      </c>
      <c r="O161" s="27">
        <v>6.916666666666667</v>
      </c>
      <c r="P161" s="27">
        <f t="shared" si="7"/>
        <v>2.3905094772396809</v>
      </c>
      <c r="Q161" s="27">
        <f t="shared" si="8"/>
        <v>7.8220787933467513</v>
      </c>
      <c r="R161" s="27">
        <v>7.09</v>
      </c>
      <c r="S161" s="2">
        <v>-150</v>
      </c>
      <c r="T161" s="27">
        <v>0.33355946194042063</v>
      </c>
      <c r="U161" s="38">
        <v>8.935387604969117</v>
      </c>
      <c r="V161" s="102"/>
    </row>
    <row r="162" spans="1:22" x14ac:dyDescent="0.3">
      <c r="A162" s="18">
        <v>209.95833333333576</v>
      </c>
      <c r="B162" s="19">
        <v>4</v>
      </c>
      <c r="C162" s="27">
        <v>6.96</v>
      </c>
      <c r="D162" s="27">
        <v>2.3534473148018566</v>
      </c>
      <c r="E162" s="27">
        <v>4.8580748143521415</v>
      </c>
      <c r="F162" s="27">
        <v>6.98</v>
      </c>
      <c r="G162" s="27">
        <v>2.4183060990680496</v>
      </c>
      <c r="H162" s="27">
        <v>5.4653341661461585</v>
      </c>
      <c r="I162" s="27">
        <v>6.95</v>
      </c>
      <c r="J162" s="27">
        <v>2.5387581269909796</v>
      </c>
      <c r="K162" s="27">
        <v>5.2918314942050113</v>
      </c>
      <c r="L162" s="27">
        <v>6.94</v>
      </c>
      <c r="M162" s="27">
        <v>2.5572892082098915</v>
      </c>
      <c r="N162" s="27">
        <v>5.0315774862932887</v>
      </c>
      <c r="O162" s="27">
        <v>6.9050000000000002</v>
      </c>
      <c r="P162" s="27">
        <f t="shared" si="7"/>
        <v>2.466950187267694</v>
      </c>
      <c r="Q162" s="27">
        <f t="shared" si="8"/>
        <v>5.16170449024915</v>
      </c>
      <c r="R162" s="27">
        <v>6.8</v>
      </c>
      <c r="S162" s="2">
        <v>-348</v>
      </c>
      <c r="T162" s="27">
        <v>1.4454243350751561</v>
      </c>
      <c r="U162" s="38">
        <v>7.4895320054595516</v>
      </c>
      <c r="V162" s="102"/>
    </row>
    <row r="163" spans="1:22" x14ac:dyDescent="0.3">
      <c r="A163" s="18">
        <v>212.95833333333576</v>
      </c>
      <c r="B163" s="19">
        <v>4</v>
      </c>
      <c r="C163" s="27">
        <v>6.99</v>
      </c>
      <c r="D163" s="27">
        <v>2.9371763731975924</v>
      </c>
      <c r="E163" s="27">
        <v>3.7881416707150626</v>
      </c>
      <c r="F163" s="27">
        <v>6.97</v>
      </c>
      <c r="G163" s="27">
        <v>2.7796621828368382</v>
      </c>
      <c r="H163" s="27">
        <v>4.453235246489462</v>
      </c>
      <c r="I163" s="27">
        <v>7</v>
      </c>
      <c r="J163" s="27">
        <v>2.9186452919786805</v>
      </c>
      <c r="K163" s="27">
        <v>4.453235246489462</v>
      </c>
      <c r="L163" s="27">
        <v>7.02</v>
      </c>
      <c r="M163" s="27">
        <v>2.9001142107597682</v>
      </c>
      <c r="N163" s="27">
        <v>4.4243181344992708</v>
      </c>
      <c r="O163" s="27">
        <v>7.0666666666666664</v>
      </c>
      <c r="P163" s="27">
        <f t="shared" si="7"/>
        <v>2.88389951469322</v>
      </c>
      <c r="Q163" s="27">
        <f t="shared" si="8"/>
        <v>4.2797325745483139</v>
      </c>
      <c r="R163" s="27">
        <v>7.21</v>
      </c>
      <c r="S163" s="2">
        <v>-387</v>
      </c>
      <c r="T163" s="27">
        <v>0.50960473352008695</v>
      </c>
      <c r="U163" s="38">
        <v>11.480093460105953</v>
      </c>
      <c r="V163" s="102"/>
    </row>
    <row r="164" spans="1:22" x14ac:dyDescent="0.3">
      <c r="A164" s="20">
        <v>215.95833333333576</v>
      </c>
      <c r="B164" s="21">
        <v>4</v>
      </c>
      <c r="C164" s="28">
        <v>7.01</v>
      </c>
      <c r="D164" s="28">
        <v>3.0668939417299783</v>
      </c>
      <c r="E164" s="28"/>
      <c r="F164" s="28">
        <v>6.98</v>
      </c>
      <c r="G164" s="28">
        <v>3.2522047539191008</v>
      </c>
      <c r="H164" s="28"/>
      <c r="I164" s="28">
        <v>7.03</v>
      </c>
      <c r="J164" s="28">
        <v>3.1317527259961713</v>
      </c>
      <c r="K164" s="28"/>
      <c r="L164" s="28">
        <v>6.99</v>
      </c>
      <c r="M164" s="28">
        <v>3.1502838072150841</v>
      </c>
      <c r="N164" s="28"/>
      <c r="O164" s="28">
        <v>7.2049999999999992</v>
      </c>
      <c r="P164" s="28">
        <f t="shared" si="7"/>
        <v>3.1502838072150836</v>
      </c>
      <c r="Q164" s="28"/>
      <c r="R164" s="28">
        <v>7.61</v>
      </c>
      <c r="S164" s="22">
        <v>-120</v>
      </c>
      <c r="T164" s="28">
        <v>0.24090405584585933</v>
      </c>
      <c r="U164" s="39"/>
      <c r="V164" s="108" t="s">
        <v>48</v>
      </c>
    </row>
  </sheetData>
  <mergeCells count="11">
    <mergeCell ref="R13:U13"/>
    <mergeCell ref="O13:Q13"/>
    <mergeCell ref="R12:U12"/>
    <mergeCell ref="A11:V11"/>
    <mergeCell ref="B2:Q2"/>
    <mergeCell ref="A6:E6"/>
    <mergeCell ref="C12:Q12"/>
    <mergeCell ref="C13:E13"/>
    <mergeCell ref="F13:H13"/>
    <mergeCell ref="I13:K13"/>
    <mergeCell ref="L13:N13"/>
  </mergeCells>
  <hyperlinks>
    <hyperlink ref="B4" r:id="rId1" tooltip="Persistent link using digital object identifier" xr:uid="{9FDB5F5F-61B1-4E50-AFA8-856A4B21B5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 L Lactate-fed</vt:lpstr>
      <vt:lpstr>8 L lactate-fed</vt:lpstr>
      <vt:lpstr>2 L Acetate-fed</vt:lpstr>
      <vt:lpstr>'2 L Lactate-fed'!_Hlk38707592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Tynan Marais</dc:creator>
  <cp:lastModifiedBy>Tynan Marais</cp:lastModifiedBy>
  <dcterms:created xsi:type="dcterms:W3CDTF">2020-04-25T11:36:41Z</dcterms:created>
  <dcterms:modified xsi:type="dcterms:W3CDTF">2020-11-23T09:32:02Z</dcterms:modified>
</cp:coreProperties>
</file>