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0B05B68-590E-4898-AFB0-179D1A34E1CE}" xr6:coauthVersionLast="45" xr6:coauthVersionMax="45" xr10:uidLastSave="{00000000-0000-0000-0000-000000000000}"/>
  <bookViews>
    <workbookView xWindow="20370" yWindow="-120" windowWidth="20640" windowHeight="11760" activeTab="1" xr2:uid="{00000000-000D-0000-FFFF-FFFF00000000}"/>
  </bookViews>
  <sheets>
    <sheet name="Index" sheetId="1" r:id="rId1"/>
    <sheet name="Figure 6-1" sheetId="2" r:id="rId2"/>
  </sheets>
  <definedNames>
    <definedName name="_Toc34302479" localSheetId="0">Index!$M$13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" l="1"/>
  <c r="D33" i="2"/>
  <c r="K20" i="2" l="1"/>
  <c r="J20" i="2"/>
  <c r="E20" i="2"/>
  <c r="A21" i="2"/>
  <c r="A22" i="2"/>
  <c r="A23" i="2"/>
  <c r="A24" i="2"/>
  <c r="A25" i="2"/>
  <c r="A26" i="2"/>
  <c r="A27" i="2"/>
  <c r="A20" i="2"/>
  <c r="J21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F21" i="2"/>
  <c r="E21" i="2"/>
  <c r="F27" i="2"/>
  <c r="E27" i="2"/>
  <c r="F26" i="2"/>
  <c r="E26" i="2"/>
  <c r="F25" i="2"/>
  <c r="E25" i="2"/>
  <c r="F24" i="2"/>
  <c r="E24" i="2"/>
  <c r="F23" i="2"/>
  <c r="E23" i="2"/>
  <c r="F22" i="2"/>
  <c r="E22" i="2"/>
  <c r="F20" i="2"/>
  <c r="J8" i="2"/>
  <c r="J14" i="2"/>
  <c r="J13" i="2"/>
  <c r="J12" i="2"/>
  <c r="J11" i="2"/>
  <c r="J10" i="2"/>
  <c r="J9" i="2"/>
  <c r="J7" i="2"/>
  <c r="E8" i="2"/>
  <c r="E9" i="2"/>
  <c r="E10" i="2"/>
  <c r="E11" i="2"/>
  <c r="E12" i="2"/>
  <c r="E13" i="2"/>
  <c r="E14" i="2"/>
  <c r="E7" i="2"/>
  <c r="K8" i="2"/>
  <c r="K7" i="2"/>
  <c r="K14" i="2"/>
  <c r="K13" i="2"/>
  <c r="K12" i="2"/>
  <c r="K11" i="2"/>
  <c r="K10" i="2"/>
  <c r="K9" i="2"/>
  <c r="F8" i="2"/>
  <c r="F9" i="2"/>
  <c r="F10" i="2"/>
  <c r="F11" i="2"/>
  <c r="F12" i="2"/>
  <c r="F13" i="2"/>
  <c r="F14" i="2"/>
  <c r="F7" i="2"/>
</calcChain>
</file>

<file path=xl/sharedStrings.xml><?xml version="1.0" encoding="utf-8"?>
<sst xmlns="http://schemas.openxmlformats.org/spreadsheetml/2006/main" count="39" uniqueCount="30">
  <si>
    <t>Thesis Title</t>
  </si>
  <si>
    <t>Chapter Title</t>
  </si>
  <si>
    <t>Authors</t>
  </si>
  <si>
    <t>Rajesh Sharma</t>
  </si>
  <si>
    <t>Institution</t>
  </si>
  <si>
    <t>Centre for Bioprocess Engineering Research (CeBER), Department of Chemical Engineering,                                              University of Cape Town, Private Bag X3, Rondebosch 7700, South Africa</t>
  </si>
  <si>
    <t>Index</t>
  </si>
  <si>
    <t xml:space="preserve">Reference to article </t>
  </si>
  <si>
    <t>Title of items</t>
  </si>
  <si>
    <t>Development of a novel bioreactor and systems for suspension cell culture in biopharmaceutical production.</t>
  </si>
  <si>
    <t>Exploiting puromycin aminonucleoside (PAN) to bring Vero into suspension</t>
  </si>
  <si>
    <t>ug/mL</t>
  </si>
  <si>
    <t>48 h</t>
  </si>
  <si>
    <t>72 h</t>
  </si>
  <si>
    <t>X</t>
  </si>
  <si>
    <t>y</t>
  </si>
  <si>
    <t xml:space="preserve">transform X=Log(X) </t>
  </si>
  <si>
    <t>Using Non linear fit for tranform of data [[Inhibitor] vs. normalized response -- Variable slope ]</t>
  </si>
  <si>
    <r>
      <t>Time-dependent profile of inhibitory dose (IC</t>
    </r>
    <r>
      <rPr>
        <b/>
        <vertAlign val="subscript"/>
        <sz val="9"/>
        <rFont val="Arial"/>
        <family val="2"/>
      </rPr>
      <t>50</t>
    </r>
    <r>
      <rPr>
        <b/>
        <sz val="9"/>
        <rFont val="Arial"/>
        <family val="2"/>
      </rPr>
      <t xml:space="preserve">) of PAN on the Vero cells  </t>
    </r>
  </si>
  <si>
    <t>Figure 6-1</t>
  </si>
  <si>
    <t>SD</t>
  </si>
  <si>
    <t>AVG</t>
  </si>
  <si>
    <r>
      <t>Aim: To determine the time-dependent IC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value of the anti-cancer drug PAN on the Vero cells.</t>
    </r>
  </si>
  <si>
    <t>Drug conc. used</t>
  </si>
  <si>
    <t>Time of Exposure (OD at 570 nm)</t>
  </si>
  <si>
    <t>Normalization of transform of data through GraphPad Prism</t>
  </si>
  <si>
    <t>IC50 values obtained</t>
  </si>
  <si>
    <t>Log (X) value</t>
  </si>
  <si>
    <r>
      <t>Drug Con. (µg mL</t>
    </r>
    <r>
      <rPr>
        <vertAlign val="superscript"/>
        <sz val="10"/>
        <rFont val="Arial"/>
        <family val="2"/>
      </rPr>
      <t xml:space="preserve">-1 </t>
    </r>
    <r>
      <rPr>
        <sz val="10"/>
        <rFont val="Arial"/>
        <family val="2"/>
      </rPr>
      <t>)</t>
    </r>
  </si>
  <si>
    <t>Figure 6 1 Time-dependent profile of inhibitory dose (IC50) of PAN on the Vero cells post-exposure at 48 and 72 hours. Error bars show the standard deviation of n=3 replicates. The intersection of the dotted lines indicates the value of IC50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</si>
</sst>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9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1" fillId="0" borderId="0" xfId="0" applyFont="1" applyFill="1"/>
    <xf numFmtId="16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/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7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134155</xdr:colOff>
      <xdr:row>9</xdr:row>
      <xdr:rowOff>13416</xdr:rowOff>
    </xdr:from>
    <xdr:to>
      <xdr:col>18</xdr:col>
      <xdr:colOff>596448</xdr:colOff>
      <xdr:row>31</xdr:row>
      <xdr:rowOff>71726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426A55-1943-43DD-B80B-6A8BC6F631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rcRect l="2990" t="3040" r="7150" b="2961"/>
        <a:stretch/>
      </xdr:blipFill>
      <xdr:spPr bwMode="auto">
        <a:xfrm>
          <a:off x="7378521" y="1703768"/>
          <a:ext cx="4084476" cy="3600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workbookViewId="0">
      <selection activeCell="D13" sqref="D13"/>
    </sheetView>
  </sheetViews>
  <sheetFormatPr defaultRowHeight="12" x14ac:dyDescent="0.2"/>
  <cols>
    <col min="1" max="1" width="12.7109375" style="3" bestFit="1" customWidth="1"/>
    <col min="2" max="2" width="12" style="3" customWidth="1"/>
    <col min="3" max="16384" width="9.140625" style="3"/>
  </cols>
  <sheetData>
    <row r="1" spans="1:11" ht="12.75" thickBot="1" x14ac:dyDescent="0.25">
      <c r="A1" s="2" t="s">
        <v>0</v>
      </c>
      <c r="B1" s="27" t="s">
        <v>9</v>
      </c>
      <c r="C1" s="28"/>
      <c r="D1" s="28"/>
      <c r="E1" s="28"/>
      <c r="F1" s="28"/>
      <c r="G1" s="28"/>
      <c r="H1" s="28"/>
      <c r="I1" s="28"/>
      <c r="J1" s="28"/>
      <c r="K1" s="29"/>
    </row>
    <row r="2" spans="1:11" x14ac:dyDescent="0.2">
      <c r="A2" s="4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">
      <c r="A3" s="5" t="s">
        <v>1</v>
      </c>
      <c r="B3" s="30" t="s">
        <v>10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12.75" thickBot="1" x14ac:dyDescent="0.25">
      <c r="A4" s="6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 thickBot="1" x14ac:dyDescent="0.25">
      <c r="A5" s="7" t="s">
        <v>2</v>
      </c>
      <c r="B5" s="27" t="s">
        <v>3</v>
      </c>
      <c r="C5" s="28"/>
      <c r="D5" s="28"/>
      <c r="E5" s="28"/>
      <c r="F5" s="28"/>
      <c r="G5" s="28"/>
      <c r="H5" s="28"/>
      <c r="I5" s="28"/>
      <c r="J5" s="28"/>
      <c r="K5" s="29"/>
    </row>
    <row r="6" spans="1:11" ht="12.75" thickBot="1" x14ac:dyDescent="0.25">
      <c r="A6" s="6"/>
      <c r="B6" s="15"/>
      <c r="C6" s="15"/>
      <c r="D6" s="15"/>
      <c r="E6" s="15"/>
      <c r="F6" s="15"/>
      <c r="G6" s="15"/>
      <c r="H6" s="15"/>
      <c r="I6" s="15"/>
      <c r="J6" s="15"/>
      <c r="K6" s="14"/>
    </row>
    <row r="7" spans="1:11" x14ac:dyDescent="0.2">
      <c r="A7" s="31" t="s">
        <v>4</v>
      </c>
      <c r="B7" s="32" t="s">
        <v>5</v>
      </c>
      <c r="C7" s="33"/>
      <c r="D7" s="33"/>
      <c r="E7" s="33"/>
      <c r="F7" s="33"/>
      <c r="G7" s="33"/>
      <c r="H7" s="33"/>
      <c r="I7" s="33"/>
      <c r="J7" s="33"/>
      <c r="K7" s="34"/>
    </row>
    <row r="8" spans="1:11" ht="12.75" thickBot="1" x14ac:dyDescent="0.25">
      <c r="A8" s="31"/>
      <c r="B8" s="35"/>
      <c r="C8" s="36"/>
      <c r="D8" s="36"/>
      <c r="E8" s="36"/>
      <c r="F8" s="36"/>
      <c r="G8" s="36"/>
      <c r="H8" s="36"/>
      <c r="I8" s="36"/>
      <c r="J8" s="36"/>
      <c r="K8" s="37"/>
    </row>
    <row r="9" spans="1:11" ht="12.75" thickBot="1" x14ac:dyDescent="0.25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4" x14ac:dyDescent="0.2">
      <c r="A10" s="21" t="s">
        <v>6</v>
      </c>
      <c r="B10" s="16" t="s">
        <v>7</v>
      </c>
      <c r="C10" s="22" t="s">
        <v>8</v>
      </c>
      <c r="D10" s="22"/>
      <c r="E10" s="22"/>
      <c r="F10" s="22"/>
      <c r="G10" s="22"/>
      <c r="H10" s="22"/>
      <c r="I10" s="22"/>
      <c r="J10" s="22"/>
      <c r="K10" s="23"/>
    </row>
    <row r="11" spans="1:11" ht="14.25" thickBot="1" x14ac:dyDescent="0.25">
      <c r="A11" s="21"/>
      <c r="B11" s="17" t="s">
        <v>19</v>
      </c>
      <c r="C11" s="24" t="s">
        <v>18</v>
      </c>
      <c r="D11" s="25"/>
      <c r="E11" s="25"/>
      <c r="F11" s="25"/>
      <c r="G11" s="25"/>
      <c r="H11" s="25"/>
      <c r="I11" s="25"/>
      <c r="J11" s="25"/>
      <c r="K11" s="26"/>
    </row>
    <row r="14" spans="1:11" x14ac:dyDescent="0.2">
      <c r="A14" s="8"/>
    </row>
  </sheetData>
  <mergeCells count="8">
    <mergeCell ref="A10:A11"/>
    <mergeCell ref="C10:K10"/>
    <mergeCell ref="C11:K11"/>
    <mergeCell ref="B1:K1"/>
    <mergeCell ref="B3:K3"/>
    <mergeCell ref="B5:K5"/>
    <mergeCell ref="A7:A8"/>
    <mergeCell ref="B7: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abSelected="1" zoomScale="71" zoomScaleNormal="71" workbookViewId="0">
      <selection activeCell="K34" sqref="K34"/>
    </sheetView>
  </sheetViews>
  <sheetFormatPr defaultRowHeight="12.75" x14ac:dyDescent="0.2"/>
  <cols>
    <col min="1" max="1" width="13.7109375" style="1" customWidth="1"/>
    <col min="2" max="2" width="9.140625" style="1"/>
    <col min="3" max="3" width="12.140625" style="1" customWidth="1"/>
    <col min="4" max="4" width="9.140625" style="1"/>
    <col min="5" max="6" width="9.140625" style="9"/>
    <col min="7" max="9" width="9.140625" style="1"/>
    <col min="10" max="10" width="9.140625" style="9"/>
    <col min="11" max="16384" width="9.140625" style="1"/>
  </cols>
  <sheetData>
    <row r="1" spans="1:16" ht="15.75" x14ac:dyDescent="0.3">
      <c r="A1" s="1" t="s">
        <v>22</v>
      </c>
    </row>
    <row r="3" spans="1:16" x14ac:dyDescent="0.2">
      <c r="A3" s="38" t="s">
        <v>23</v>
      </c>
      <c r="C3" s="42" t="s">
        <v>24</v>
      </c>
      <c r="D3" s="42"/>
      <c r="E3" s="42"/>
      <c r="F3" s="42"/>
      <c r="G3" s="42"/>
      <c r="H3" s="42"/>
      <c r="I3" s="42"/>
      <c r="J3" s="18"/>
    </row>
    <row r="4" spans="1:16" x14ac:dyDescent="0.2">
      <c r="A4" s="38"/>
      <c r="B4" s="42" t="s">
        <v>15</v>
      </c>
      <c r="C4" s="42"/>
      <c r="D4" s="42"/>
      <c r="E4" s="18"/>
      <c r="F4" s="18"/>
      <c r="G4" s="42" t="s">
        <v>15</v>
      </c>
      <c r="H4" s="42"/>
      <c r="I4" s="42"/>
      <c r="J4" s="18"/>
    </row>
    <row r="5" spans="1:16" x14ac:dyDescent="0.2">
      <c r="A5" s="20" t="s">
        <v>14</v>
      </c>
    </row>
    <row r="6" spans="1:16" x14ac:dyDescent="0.2">
      <c r="A6" s="1" t="s">
        <v>11</v>
      </c>
      <c r="B6" s="40" t="s">
        <v>12</v>
      </c>
      <c r="C6" s="40"/>
      <c r="D6" s="40"/>
      <c r="E6" s="18" t="s">
        <v>21</v>
      </c>
      <c r="F6" s="18" t="s">
        <v>20</v>
      </c>
      <c r="G6" s="41" t="s">
        <v>13</v>
      </c>
      <c r="H6" s="41"/>
      <c r="I6" s="41"/>
      <c r="J6" s="18" t="s">
        <v>21</v>
      </c>
      <c r="K6" s="1" t="s">
        <v>20</v>
      </c>
    </row>
    <row r="7" spans="1:16" x14ac:dyDescent="0.2">
      <c r="A7" s="1">
        <v>200</v>
      </c>
      <c r="B7" s="11">
        <v>1.1686669999999999</v>
      </c>
      <c r="C7" s="11">
        <v>1.0982670000000001</v>
      </c>
      <c r="D7" s="11">
        <v>1.111567</v>
      </c>
      <c r="E7" s="12">
        <f>AVERAGE(B7:D7)</f>
        <v>1.1261669999999999</v>
      </c>
      <c r="F7" s="12">
        <f>_xlfn.STDEV.S(B7:D7)</f>
        <v>3.7402005293834084E-2</v>
      </c>
      <c r="G7" s="11">
        <v>0.62126700000000001</v>
      </c>
      <c r="H7" s="11">
        <v>0.60446699999999998</v>
      </c>
      <c r="I7" s="11">
        <v>0.67026699999999995</v>
      </c>
      <c r="J7" s="12">
        <f>AVERAGE(G7:I7)</f>
        <v>0.63200033333333339</v>
      </c>
      <c r="K7" s="12">
        <f t="shared" ref="K7:K14" si="0">_xlfn.STDEV.S(G7:I7)</f>
        <v>3.4187912093799053E-2</v>
      </c>
      <c r="L7" s="10"/>
      <c r="M7" s="19"/>
      <c r="N7" s="10"/>
      <c r="O7" s="10"/>
      <c r="P7" s="10"/>
    </row>
    <row r="8" spans="1:16" x14ac:dyDescent="0.2">
      <c r="A8" s="1">
        <v>100</v>
      </c>
      <c r="B8" s="11">
        <v>1.518467</v>
      </c>
      <c r="C8" s="11">
        <v>1.5703670000000001</v>
      </c>
      <c r="D8" s="11">
        <v>1.5723670000000001</v>
      </c>
      <c r="E8" s="12">
        <f t="shared" ref="E8:E14" si="1">AVERAGE(B8:D8)</f>
        <v>1.5537336666666668</v>
      </c>
      <c r="F8" s="12">
        <f t="shared" ref="F8:F14" si="2">_xlfn.STDEV.S(B8:D8)</f>
        <v>3.055819584552294E-2</v>
      </c>
      <c r="G8" s="11">
        <v>1.2957669999999999</v>
      </c>
      <c r="H8" s="11">
        <v>1.433567</v>
      </c>
      <c r="I8" s="11">
        <v>1.4605669999999999</v>
      </c>
      <c r="J8" s="12">
        <f>AVERAGE(G8:I8)</f>
        <v>1.3966336666666666</v>
      </c>
      <c r="K8" s="12">
        <f t="shared" si="0"/>
        <v>8.8390120111544943E-2</v>
      </c>
      <c r="M8" s="19"/>
    </row>
    <row r="9" spans="1:16" x14ac:dyDescent="0.2">
      <c r="A9" s="1">
        <v>50</v>
      </c>
      <c r="B9" s="11">
        <v>1.998667</v>
      </c>
      <c r="C9" s="11">
        <v>1.645267</v>
      </c>
      <c r="D9" s="11">
        <v>1.655967</v>
      </c>
      <c r="E9" s="12">
        <f t="shared" si="1"/>
        <v>1.7666336666666667</v>
      </c>
      <c r="F9" s="12">
        <f t="shared" si="2"/>
        <v>0.20101796768779978</v>
      </c>
      <c r="G9" s="11">
        <v>1.560467</v>
      </c>
      <c r="H9" s="11">
        <v>1.5718669999999999</v>
      </c>
      <c r="I9" s="11">
        <v>1.5839669999999999</v>
      </c>
      <c r="J9" s="12">
        <f t="shared" ref="J9:J14" si="3">AVERAGE(G9:I9)</f>
        <v>1.5721003333333332</v>
      </c>
      <c r="K9" s="12">
        <f t="shared" si="0"/>
        <v>1.17517374601942E-2</v>
      </c>
      <c r="M9" s="19"/>
    </row>
    <row r="10" spans="1:16" x14ac:dyDescent="0.2">
      <c r="A10" s="1">
        <v>25</v>
      </c>
      <c r="B10" s="11">
        <v>1.9937670000000001</v>
      </c>
      <c r="C10" s="11">
        <v>1.6467670000000001</v>
      </c>
      <c r="D10" s="11">
        <v>1.6509670000000001</v>
      </c>
      <c r="E10" s="12">
        <f t="shared" si="1"/>
        <v>1.7638336666666667</v>
      </c>
      <c r="F10" s="12">
        <f t="shared" si="2"/>
        <v>0.19913918080913492</v>
      </c>
      <c r="G10" s="11">
        <v>1.637967</v>
      </c>
      <c r="H10" s="11">
        <v>1.5939669999999999</v>
      </c>
      <c r="I10" s="11">
        <v>1.650067</v>
      </c>
      <c r="J10" s="12">
        <f t="shared" si="3"/>
        <v>1.6273336666666667</v>
      </c>
      <c r="K10" s="12">
        <f t="shared" si="0"/>
        <v>2.9522928942320996E-2</v>
      </c>
      <c r="M10" s="19"/>
    </row>
    <row r="11" spans="1:16" x14ac:dyDescent="0.2">
      <c r="A11" s="1">
        <v>12.5</v>
      </c>
      <c r="B11" s="11">
        <v>2.0102669999999998</v>
      </c>
      <c r="C11" s="11">
        <v>1.647167</v>
      </c>
      <c r="D11" s="11">
        <v>1.6530670000000001</v>
      </c>
      <c r="E11" s="12">
        <f t="shared" si="1"/>
        <v>1.770167</v>
      </c>
      <c r="F11" s="12">
        <f t="shared" si="2"/>
        <v>0.2079536246378022</v>
      </c>
      <c r="G11" s="11">
        <v>1.6465669999999999</v>
      </c>
      <c r="H11" s="11">
        <v>1.6107670000000001</v>
      </c>
      <c r="I11" s="11">
        <v>1.6610670000000001</v>
      </c>
      <c r="J11" s="12">
        <f t="shared" si="3"/>
        <v>1.639467</v>
      </c>
      <c r="K11" s="12">
        <f t="shared" si="0"/>
        <v>2.5890731932488874E-2</v>
      </c>
      <c r="M11" s="19"/>
    </row>
    <row r="12" spans="1:16" x14ac:dyDescent="0.2">
      <c r="A12" s="1">
        <v>6.25</v>
      </c>
      <c r="B12" s="11">
        <v>1.665467</v>
      </c>
      <c r="C12" s="11">
        <v>1.690167</v>
      </c>
      <c r="D12" s="11">
        <v>1.7176670000000001</v>
      </c>
      <c r="E12" s="12">
        <f t="shared" si="1"/>
        <v>1.6911003333333336</v>
      </c>
      <c r="F12" s="12">
        <f t="shared" si="2"/>
        <v>2.6112512964732715E-2</v>
      </c>
      <c r="G12" s="11">
        <v>1.702167</v>
      </c>
      <c r="H12" s="11">
        <v>1.7357670000000001</v>
      </c>
      <c r="I12" s="11">
        <v>1.734267</v>
      </c>
      <c r="J12" s="12">
        <f t="shared" si="3"/>
        <v>1.724067</v>
      </c>
      <c r="K12" s="12">
        <f t="shared" si="0"/>
        <v>1.8980779752159841E-2</v>
      </c>
      <c r="M12" s="19"/>
    </row>
    <row r="13" spans="1:16" x14ac:dyDescent="0.2">
      <c r="A13" s="1">
        <v>3.12</v>
      </c>
      <c r="B13" s="11">
        <v>1.8119670000000001</v>
      </c>
      <c r="C13" s="11">
        <v>1.7267669999999999</v>
      </c>
      <c r="D13" s="11">
        <v>1.750067</v>
      </c>
      <c r="E13" s="12">
        <f t="shared" si="1"/>
        <v>1.7629336666666664</v>
      </c>
      <c r="F13" s="12">
        <f t="shared" si="2"/>
        <v>4.4033207166107494E-2</v>
      </c>
      <c r="G13" s="11">
        <v>1.734267</v>
      </c>
      <c r="H13" s="11">
        <v>1.7550669999999999</v>
      </c>
      <c r="I13" s="11">
        <v>1.7356670000000001</v>
      </c>
      <c r="J13" s="12">
        <f t="shared" si="3"/>
        <v>1.7416669999999999</v>
      </c>
      <c r="K13" s="12">
        <f t="shared" si="0"/>
        <v>1.1625833303466837E-2</v>
      </c>
      <c r="M13" s="19"/>
    </row>
    <row r="14" spans="1:16" x14ac:dyDescent="0.2">
      <c r="A14" s="1">
        <v>1.56</v>
      </c>
      <c r="B14" s="11">
        <v>1.901867</v>
      </c>
      <c r="C14" s="11">
        <v>1.734367</v>
      </c>
      <c r="D14" s="11">
        <v>1.764267</v>
      </c>
      <c r="E14" s="12">
        <f t="shared" si="1"/>
        <v>1.8001670000000001</v>
      </c>
      <c r="F14" s="12">
        <f t="shared" si="2"/>
        <v>8.9334595762224134E-2</v>
      </c>
      <c r="G14" s="11">
        <v>1.7612669999999999</v>
      </c>
      <c r="H14" s="11">
        <v>1.7835669999999999</v>
      </c>
      <c r="I14" s="11">
        <v>1.7655670000000001</v>
      </c>
      <c r="J14" s="12">
        <f t="shared" si="3"/>
        <v>1.7701336666666665</v>
      </c>
      <c r="K14" s="12">
        <f t="shared" si="0"/>
        <v>1.1830610015266849E-2</v>
      </c>
      <c r="M14" s="19"/>
    </row>
    <row r="15" spans="1:16" x14ac:dyDescent="0.2">
      <c r="B15" s="12"/>
      <c r="C15" s="12"/>
      <c r="D15" s="12"/>
      <c r="E15" s="12"/>
      <c r="F15" s="12"/>
      <c r="G15" s="11"/>
      <c r="H15" s="11"/>
      <c r="I15" s="11"/>
      <c r="J15" s="12"/>
      <c r="K15" s="12"/>
      <c r="M15" s="19"/>
    </row>
    <row r="16" spans="1:16" x14ac:dyDescent="0.2">
      <c r="B16" s="11"/>
      <c r="C16" s="11"/>
      <c r="D16" s="11"/>
      <c r="E16" s="12"/>
      <c r="F16" s="12"/>
      <c r="G16" s="11"/>
      <c r="H16" s="11"/>
      <c r="I16" s="11"/>
      <c r="J16" s="12"/>
      <c r="K16" s="12"/>
      <c r="M16" s="19"/>
    </row>
    <row r="17" spans="1:11" x14ac:dyDescent="0.2">
      <c r="B17" s="39" t="s">
        <v>25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x14ac:dyDescent="0.2">
      <c r="A18" s="38" t="s">
        <v>16</v>
      </c>
    </row>
    <row r="19" spans="1:11" x14ac:dyDescent="0.2">
      <c r="A19" s="38"/>
      <c r="E19" s="18" t="s">
        <v>21</v>
      </c>
      <c r="F19" s="18" t="s">
        <v>20</v>
      </c>
      <c r="J19" s="18" t="s">
        <v>21</v>
      </c>
      <c r="K19" s="18" t="s">
        <v>20</v>
      </c>
    </row>
    <row r="20" spans="1:11" x14ac:dyDescent="0.2">
      <c r="A20" s="11">
        <f>LOG(A7)</f>
        <v>2.3010299956639813</v>
      </c>
      <c r="B20" s="11">
        <v>6.3056379821958402</v>
      </c>
      <c r="C20" s="11">
        <v>-4.1394658753708899</v>
      </c>
      <c r="D20" s="11">
        <v>-2.16617210682492</v>
      </c>
      <c r="E20" s="12">
        <f>AVERAGE(B20:D20)</f>
        <v>1.0066022089934753E-14</v>
      </c>
      <c r="F20" s="12">
        <f>_xlfn.STDEV.S(B20:D20)</f>
        <v>5.5492589456727117</v>
      </c>
      <c r="G20" s="11">
        <v>-0.94306466729147498</v>
      </c>
      <c r="H20" s="11">
        <v>-2.4191658856607399</v>
      </c>
      <c r="I20" s="11">
        <v>3.3622305529521901</v>
      </c>
      <c r="J20" s="12">
        <f>AVERAGE(G20:I20)</f>
        <v>-8.2896652505345027E-15</v>
      </c>
      <c r="K20" s="12">
        <f>_xlfn.STDEV.S(G20:I20)</f>
        <v>3.003858255664162</v>
      </c>
    </row>
    <row r="21" spans="1:11" x14ac:dyDescent="0.2">
      <c r="A21" s="11">
        <f t="shared" ref="A21:A27" si="4">LOG(A8)</f>
        <v>2</v>
      </c>
      <c r="B21" s="11">
        <v>58.204747774480701</v>
      </c>
      <c r="C21" s="11">
        <v>65.905044510385807</v>
      </c>
      <c r="D21" s="11">
        <v>66.201780415430306</v>
      </c>
      <c r="E21" s="12">
        <f>AVERAGE(B21:D21)</f>
        <v>63.437190900098933</v>
      </c>
      <c r="F21" s="12">
        <f>_xlfn.STDEV.S(B21:D21)</f>
        <v>4.53385695037435</v>
      </c>
      <c r="G21" s="11">
        <v>58.320641986879103</v>
      </c>
      <c r="H21" s="11">
        <v>70.428186504217393</v>
      </c>
      <c r="I21" s="11">
        <v>72.800492033739502</v>
      </c>
      <c r="J21" s="12">
        <f>AVERAGE(G21:I21)</f>
        <v>67.183106841612002</v>
      </c>
      <c r="K21" s="12">
        <f>_xlfn.STDEV.S(G21:I21)</f>
        <v>7.7662359516938526</v>
      </c>
    </row>
    <row r="22" spans="1:11" x14ac:dyDescent="0.2">
      <c r="A22" s="11">
        <f t="shared" si="4"/>
        <v>1.6989700043360187</v>
      </c>
      <c r="B22" s="11">
        <v>129.45103857566801</v>
      </c>
      <c r="C22" s="11">
        <v>77.017804154302695</v>
      </c>
      <c r="D22" s="11">
        <v>78.605341246290806</v>
      </c>
      <c r="E22" s="12">
        <f t="shared" ref="E22:E27" si="5">AVERAGE(B22:D22)</f>
        <v>95.024727992087165</v>
      </c>
      <c r="F22" s="12">
        <f t="shared" ref="F22:F27" si="6">_xlfn.STDEV.S(B22:D22)</f>
        <v>29.824624286023955</v>
      </c>
      <c r="G22" s="11">
        <v>81.578022492971002</v>
      </c>
      <c r="H22" s="11">
        <v>82.5796626054358</v>
      </c>
      <c r="I22" s="11">
        <v>83.6428069353327</v>
      </c>
      <c r="J22" s="12">
        <f t="shared" ref="J22:J27" si="7">AVERAGE(G22:I22)</f>
        <v>82.600164011246491</v>
      </c>
      <c r="K22" s="12">
        <f t="shared" ref="K22:K27" si="8">_xlfn.STDEV.S(G22:I22)</f>
        <v>1.0325448799373755</v>
      </c>
    </row>
    <row r="23" spans="1:11" x14ac:dyDescent="0.2">
      <c r="A23" s="11">
        <f t="shared" si="4"/>
        <v>1.3979400086720377</v>
      </c>
      <c r="B23" s="11">
        <v>128.72403560830901</v>
      </c>
      <c r="C23" s="11">
        <v>77.240356083086098</v>
      </c>
      <c r="D23" s="11">
        <v>77.863501483679499</v>
      </c>
      <c r="E23" s="12">
        <f t="shared" si="5"/>
        <v>94.609297725024874</v>
      </c>
      <c r="F23" s="12">
        <f t="shared" si="6"/>
        <v>29.545872523610747</v>
      </c>
      <c r="G23" s="11">
        <v>88.387417994376804</v>
      </c>
      <c r="H23" s="11">
        <v>84.521438612933494</v>
      </c>
      <c r="I23" s="11">
        <v>89.450562324273605</v>
      </c>
      <c r="J23" s="12">
        <f t="shared" si="7"/>
        <v>87.453139643861292</v>
      </c>
      <c r="K23" s="12">
        <f t="shared" si="8"/>
        <v>2.593978058427886</v>
      </c>
    </row>
    <row r="24" spans="1:11" x14ac:dyDescent="0.2">
      <c r="A24" s="11">
        <f t="shared" si="4"/>
        <v>1.0969100130080565</v>
      </c>
      <c r="B24" s="11">
        <v>131.172106824926</v>
      </c>
      <c r="C24" s="11">
        <v>77.299703264095001</v>
      </c>
      <c r="D24" s="11">
        <v>78.175074183976307</v>
      </c>
      <c r="E24" s="12">
        <f t="shared" si="5"/>
        <v>95.548961424332447</v>
      </c>
      <c r="F24" s="12">
        <f t="shared" si="6"/>
        <v>30.853653507092378</v>
      </c>
      <c r="G24" s="11">
        <v>89.143041237113394</v>
      </c>
      <c r="H24" s="11">
        <v>85.997539831302703</v>
      </c>
      <c r="I24" s="11">
        <v>90.417057169634504</v>
      </c>
      <c r="J24" s="12">
        <f t="shared" si="7"/>
        <v>88.519212746016876</v>
      </c>
      <c r="K24" s="12">
        <f t="shared" si="8"/>
        <v>2.274841723215415</v>
      </c>
    </row>
    <row r="25" spans="1:11" x14ac:dyDescent="0.2">
      <c r="A25" s="11">
        <f t="shared" si="4"/>
        <v>0.79588001734407521</v>
      </c>
      <c r="B25" s="11">
        <v>80.014836795252194</v>
      </c>
      <c r="C25" s="11">
        <v>83.679525222551902</v>
      </c>
      <c r="D25" s="11">
        <v>87.759643916913902</v>
      </c>
      <c r="E25" s="12">
        <f t="shared" si="5"/>
        <v>83.818001978239337</v>
      </c>
      <c r="F25" s="12">
        <f t="shared" si="6"/>
        <v>3.8742600837882275</v>
      </c>
      <c r="G25" s="11">
        <v>94.028233364573595</v>
      </c>
      <c r="H25" s="11">
        <v>96.980435801312098</v>
      </c>
      <c r="I25" s="11">
        <v>96.848641049671997</v>
      </c>
      <c r="J25" s="12">
        <f t="shared" si="7"/>
        <v>95.952436738519225</v>
      </c>
      <c r="K25" s="12">
        <f t="shared" si="8"/>
        <v>1.6677114355810458</v>
      </c>
    </row>
    <row r="26" spans="1:11" x14ac:dyDescent="0.2">
      <c r="A26" s="11">
        <f t="shared" si="4"/>
        <v>0.49415459401844281</v>
      </c>
      <c r="B26" s="11">
        <v>101.75074183976299</v>
      </c>
      <c r="C26" s="11">
        <v>89.109792284866501</v>
      </c>
      <c r="D26" s="11">
        <v>92.566765578635</v>
      </c>
      <c r="E26" s="12">
        <f t="shared" si="5"/>
        <v>94.475766567754832</v>
      </c>
      <c r="F26" s="12">
        <f t="shared" si="6"/>
        <v>6.5331167902238541</v>
      </c>
      <c r="G26" s="11">
        <v>96.848641049671997</v>
      </c>
      <c r="H26" s="11">
        <v>98.676194939081498</v>
      </c>
      <c r="I26" s="11">
        <v>96.971649484536101</v>
      </c>
      <c r="J26" s="12">
        <f t="shared" si="7"/>
        <v>97.498828491096518</v>
      </c>
      <c r="K26" s="12">
        <f t="shared" si="8"/>
        <v>1.0214825418931448</v>
      </c>
    </row>
    <row r="27" spans="1:11" x14ac:dyDescent="0.2">
      <c r="A27" s="11">
        <f t="shared" si="4"/>
        <v>0.19312459835446161</v>
      </c>
      <c r="B27" s="11">
        <v>115.08902077151301</v>
      </c>
      <c r="C27" s="11">
        <v>90.237388724035597</v>
      </c>
      <c r="D27" s="11">
        <v>94.673590504450999</v>
      </c>
      <c r="E27" s="12">
        <f t="shared" si="5"/>
        <v>99.999999999999872</v>
      </c>
      <c r="F27" s="12">
        <f t="shared" si="6"/>
        <v>13.254391062644238</v>
      </c>
      <c r="G27" s="11">
        <v>99.220946579194006</v>
      </c>
      <c r="H27" s="11">
        <v>101.18029522024401</v>
      </c>
      <c r="I27" s="11">
        <v>99.598758200562301</v>
      </c>
      <c r="J27" s="12">
        <f t="shared" si="7"/>
        <v>100.00000000000011</v>
      </c>
      <c r="K27" s="12">
        <f t="shared" si="8"/>
        <v>1.0394748724756093</v>
      </c>
    </row>
    <row r="29" spans="1:11" x14ac:dyDescent="0.2">
      <c r="A29" s="1" t="s">
        <v>17</v>
      </c>
    </row>
    <row r="31" spans="1:11" x14ac:dyDescent="0.2">
      <c r="D31" s="1" t="s">
        <v>12</v>
      </c>
      <c r="E31" s="9" t="s">
        <v>13</v>
      </c>
    </row>
    <row r="32" spans="1:11" x14ac:dyDescent="0.2">
      <c r="A32" s="1" t="s">
        <v>26</v>
      </c>
      <c r="C32" s="1" t="s">
        <v>27</v>
      </c>
      <c r="D32" s="1">
        <v>2.0299999999999998</v>
      </c>
      <c r="E32" s="9">
        <v>2.0499999999999998</v>
      </c>
    </row>
    <row r="33" spans="3:20" x14ac:dyDescent="0.2">
      <c r="C33" s="38" t="s">
        <v>28</v>
      </c>
      <c r="D33" s="44">
        <f>POWER(10,D32)</f>
        <v>107.15193052376065</v>
      </c>
      <c r="E33" s="44">
        <f>POWER(10,E32)</f>
        <v>112.20184543019634</v>
      </c>
    </row>
    <row r="34" spans="3:20" x14ac:dyDescent="0.2">
      <c r="C34" s="38"/>
      <c r="M34" s="43" t="s">
        <v>29</v>
      </c>
      <c r="N34" s="43"/>
      <c r="O34" s="43"/>
      <c r="P34" s="43"/>
      <c r="Q34" s="43"/>
      <c r="R34" s="43"/>
      <c r="S34" s="43"/>
      <c r="T34" s="43"/>
    </row>
    <row r="35" spans="3:20" x14ac:dyDescent="0.2">
      <c r="M35" s="43"/>
      <c r="N35" s="43"/>
      <c r="O35" s="43"/>
      <c r="P35" s="43"/>
      <c r="Q35" s="43"/>
      <c r="R35" s="43"/>
      <c r="S35" s="43"/>
      <c r="T35" s="43"/>
    </row>
    <row r="36" spans="3:20" x14ac:dyDescent="0.2">
      <c r="M36" s="43"/>
      <c r="N36" s="43"/>
      <c r="O36" s="43"/>
      <c r="P36" s="43"/>
      <c r="Q36" s="43"/>
      <c r="R36" s="43"/>
      <c r="S36" s="43"/>
      <c r="T36" s="43"/>
    </row>
    <row r="37" spans="3:20" x14ac:dyDescent="0.2">
      <c r="M37" s="43"/>
      <c r="N37" s="43"/>
      <c r="O37" s="43"/>
      <c r="P37" s="43"/>
      <c r="Q37" s="43"/>
      <c r="R37" s="43"/>
      <c r="S37" s="43"/>
      <c r="T37" s="43"/>
    </row>
  </sheetData>
  <mergeCells count="10">
    <mergeCell ref="M34:T37"/>
    <mergeCell ref="A3:A4"/>
    <mergeCell ref="A18:A19"/>
    <mergeCell ref="B17:K17"/>
    <mergeCell ref="C33:C34"/>
    <mergeCell ref="B6:D6"/>
    <mergeCell ref="G6:I6"/>
    <mergeCell ref="B4:D4"/>
    <mergeCell ref="G4:I4"/>
    <mergeCell ref="C3: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Index</vt:lpstr>
      <vt:lpstr>Figure 6-1</vt:lpstr>
      <vt:lpstr>Index!_Toc34302479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2021-01-31T17:08:32Z</dcterms:modified>
</cp:coreProperties>
</file>