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Lenovo\Dropbox (Personal)\2020\Thesis\FINAL\Appendices\"/>
    </mc:Choice>
  </mc:AlternateContent>
  <xr:revisionPtr revIDLastSave="0" documentId="13_ncr:1_{1E3F09C3-6B0F-45E2-8928-F0C4C1B27925}" xr6:coauthVersionLast="47" xr6:coauthVersionMax="47" xr10:uidLastSave="{00000000-0000-0000-0000-000000000000}"/>
  <bookViews>
    <workbookView xWindow="0" yWindow="90" windowWidth="19200" windowHeight="10110" firstSheet="9" activeTab="11" xr2:uid="{BABD030F-E62C-4C4B-B5D7-D160C8B41DA0}"/>
  </bookViews>
  <sheets>
    <sheet name="SIC Edn 7" sheetId="1" state="hidden" r:id="rId1"/>
    <sheet name="Carbon Intensity (Reeler_sect)" sheetId="5" r:id="rId2"/>
    <sheet name="Carbon Intensity (Reeler_prod)" sheetId="6" r:id="rId3"/>
    <sheet name="Carbon Intensity (Arndt_sector)" sheetId="3" state="hidden" r:id="rId4"/>
    <sheet name="Carbon Intensity (product)" sheetId="4" state="hidden" r:id="rId5"/>
    <sheet name="Employment multipliers" sheetId="2" r:id="rId6"/>
    <sheet name="1. Carbon Intensities rank" sheetId="12" r:id="rId7"/>
    <sheet name="2. Employment multiplier rank" sheetId="9" r:id="rId8"/>
    <sheet name="3. Mapped" sheetId="11" state="hidden" r:id="rId9"/>
    <sheet name="3. Mapped (2)" sheetId="16" r:id="rId10"/>
    <sheet name="4. Graphic" sheetId="14" r:id="rId11"/>
    <sheet name="graphic" sheetId="19" r:id="rId12"/>
    <sheet name="5. Typology" sheetId="13" r:id="rId13"/>
    <sheet name="SATIM-eSAGE" sheetId="17" r:id="rId14"/>
    <sheet name="SATIM-eSAGE_data" sheetId="18"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4" i="12" l="1"/>
  <c r="A56" i="14"/>
  <c r="E56" i="14"/>
  <c r="H80" i="12"/>
  <c r="H79" i="12"/>
  <c r="E59" i="14"/>
  <c r="E80" i="12"/>
  <c r="F80" i="12" s="1"/>
  <c r="E79" i="12"/>
  <c r="F79" i="12" s="1"/>
  <c r="B75" i="12"/>
  <c r="B74" i="12"/>
  <c r="E74" i="12" s="1"/>
  <c r="F74" i="12" s="1"/>
  <c r="E75" i="12" l="1"/>
  <c r="F75" i="12" s="1"/>
  <c r="H34" i="12" l="1"/>
  <c r="G72" i="16"/>
  <c r="G73" i="16" s="1"/>
  <c r="A55" i="14"/>
  <c r="A57" i="14"/>
  <c r="A52" i="14"/>
  <c r="A53" i="14"/>
  <c r="A54" i="14"/>
  <c r="A46" i="14"/>
  <c r="A47" i="14"/>
  <c r="A48" i="14"/>
  <c r="A38" i="14"/>
  <c r="A39" i="14"/>
  <c r="A40" i="14"/>
  <c r="A41" i="14"/>
  <c r="A42" i="14"/>
  <c r="A43" i="14"/>
  <c r="A44" i="14"/>
  <c r="A45" i="14"/>
  <c r="A34" i="14"/>
  <c r="A35" i="14"/>
  <c r="A36" i="14"/>
  <c r="A37" i="14"/>
  <c r="A29" i="14"/>
  <c r="A30" i="14"/>
  <c r="A31" i="14"/>
  <c r="A32" i="14"/>
  <c r="A33" i="14"/>
  <c r="A19" i="14"/>
  <c r="A20" i="14"/>
  <c r="A21" i="14"/>
  <c r="A22" i="14"/>
  <c r="A23" i="14"/>
  <c r="A24" i="14"/>
  <c r="A25" i="14"/>
  <c r="A26" i="14"/>
  <c r="A27" i="14"/>
  <c r="A28" i="14"/>
  <c r="A11" i="14"/>
  <c r="A12" i="14"/>
  <c r="A13" i="14"/>
  <c r="A14" i="14"/>
  <c r="A15" i="14"/>
  <c r="A16" i="14"/>
  <c r="A17" i="14"/>
  <c r="A18" i="14"/>
  <c r="A9" i="14"/>
  <c r="A10" i="14"/>
  <c r="A3" i="14"/>
  <c r="A4" i="14"/>
  <c r="A5" i="14"/>
  <c r="A6" i="14"/>
  <c r="A7" i="14"/>
  <c r="A8" i="14"/>
  <c r="A2" i="14"/>
  <c r="D51" i="14" l="1"/>
  <c r="E51" i="14" s="1"/>
  <c r="D50" i="14"/>
  <c r="E50" i="14" s="1"/>
  <c r="D49" i="14"/>
  <c r="E49" i="14" s="1"/>
  <c r="J9" i="12"/>
  <c r="E3" i="14"/>
  <c r="E4" i="14"/>
  <c r="E5" i="14"/>
  <c r="E6" i="14"/>
  <c r="E7" i="14"/>
  <c r="E8" i="14"/>
  <c r="E9" i="14"/>
  <c r="E10" i="14"/>
  <c r="E11"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39" i="14"/>
  <c r="E40" i="14"/>
  <c r="E41" i="14"/>
  <c r="E42" i="14"/>
  <c r="E44" i="14"/>
  <c r="E45" i="14"/>
  <c r="E46" i="14"/>
  <c r="E47" i="14"/>
  <c r="E48" i="14"/>
  <c r="E52" i="14"/>
  <c r="E53" i="14"/>
  <c r="E55" i="14"/>
  <c r="E57" i="14"/>
  <c r="E2" i="14"/>
  <c r="D54" i="14"/>
  <c r="E54" i="14" s="1"/>
  <c r="D43" i="14"/>
  <c r="E43" i="14" s="1"/>
  <c r="D38" i="14"/>
  <c r="E38" i="14" s="1"/>
  <c r="D12" i="14"/>
  <c r="E12" i="14" s="1"/>
  <c r="G71" i="11" l="1"/>
  <c r="G72" i="11" s="1"/>
</calcChain>
</file>

<file path=xl/sharedStrings.xml><?xml version="1.0" encoding="utf-8"?>
<sst xmlns="http://schemas.openxmlformats.org/spreadsheetml/2006/main" count="3615" uniqueCount="1932">
  <si>
    <t>SIC Divisions</t>
  </si>
  <si>
    <t>Section</t>
  </si>
  <si>
    <t>Division</t>
  </si>
  <si>
    <t>Description</t>
  </si>
  <si>
    <t>A</t>
  </si>
  <si>
    <t>B</t>
  </si>
  <si>
    <t>Crop and animal production, hunting and related service activities</t>
  </si>
  <si>
    <t>Fishing and aquaculture</t>
  </si>
  <si>
    <t>Forestry and logging</t>
  </si>
  <si>
    <t>C</t>
  </si>
  <si>
    <t>D</t>
  </si>
  <si>
    <t>E</t>
  </si>
  <si>
    <t>F</t>
  </si>
  <si>
    <t>G</t>
  </si>
  <si>
    <t>H</t>
  </si>
  <si>
    <t xml:space="preserve">Mining of coal and lignite </t>
  </si>
  <si>
    <t>Mining of metals and ore</t>
  </si>
  <si>
    <t>Other mining and quarrying</t>
  </si>
  <si>
    <t>Mining support service activities</t>
  </si>
  <si>
    <t>Extraction of crude petroleum and natural gas</t>
  </si>
  <si>
    <t>Mining and quarrying</t>
  </si>
  <si>
    <t>Manufactruing</t>
  </si>
  <si>
    <t xml:space="preserve">Agriculture, forestry and fishing </t>
  </si>
  <si>
    <t>Manufacture of food products</t>
  </si>
  <si>
    <t>Manufacture of beverages</t>
  </si>
  <si>
    <t>Manufacture of tobacco products</t>
  </si>
  <si>
    <t>Manufacture of textiles</t>
  </si>
  <si>
    <t>Manufacture of wearing apparel</t>
  </si>
  <si>
    <t>Manufacture of leather and related products</t>
  </si>
  <si>
    <t>Manufacture of wood and of products of wood and cork, except furniture; Manufacture of articles of straw and plaiting materials</t>
  </si>
  <si>
    <t>Manufacture of paper and paper products</t>
  </si>
  <si>
    <t>Printing and reproduction of recorded media</t>
  </si>
  <si>
    <t>Manufacture of coke and refined petroleum products</t>
  </si>
  <si>
    <t>Manufacture of chemicals and chemical products</t>
  </si>
  <si>
    <t>Manufacture of basic pharmaceutical products and pharmaceutical preparations</t>
  </si>
  <si>
    <t>Manufacture of rubber and plastic products</t>
  </si>
  <si>
    <t>Manufacture of other non-metallic mineral products</t>
  </si>
  <si>
    <t>Manufacture of basic metals</t>
  </si>
  <si>
    <t>Manufacture of fabricated metal products, except machinery and equipment</t>
  </si>
  <si>
    <t xml:space="preserve">Manufacture computer, electronic and optical preoducts </t>
  </si>
  <si>
    <t>Manufacture of electrical equipment</t>
  </si>
  <si>
    <t>Manufacture of machinery and equipment n.e.c.</t>
  </si>
  <si>
    <t>Manufacture of other transport equipment</t>
  </si>
  <si>
    <t>Manufacture of motor vehicles, trailers and semi-trailers</t>
  </si>
  <si>
    <t>Manufacture of furniture</t>
  </si>
  <si>
    <t>Other manufacturing</t>
  </si>
  <si>
    <t>Repair and installation of machinery and equipment</t>
  </si>
  <si>
    <t>Electricity, gas, steam and air conditioning supply</t>
  </si>
  <si>
    <t>Water supply; sewerage, waste management and remediation activities</t>
  </si>
  <si>
    <t>Construction</t>
  </si>
  <si>
    <t>Wholesale and retail trade; repair of motor vehicles and motorcycles</t>
  </si>
  <si>
    <t>I</t>
  </si>
  <si>
    <t>J</t>
  </si>
  <si>
    <t>K</t>
  </si>
  <si>
    <t>L</t>
  </si>
  <si>
    <t>M</t>
  </si>
  <si>
    <t>N</t>
  </si>
  <si>
    <t>Accommodation and food service activities</t>
  </si>
  <si>
    <t>Information and communication</t>
  </si>
  <si>
    <t>Financial and insurance activites</t>
  </si>
  <si>
    <t>Real estate activities</t>
  </si>
  <si>
    <t>Professional, scientific and technical activities</t>
  </si>
  <si>
    <t>Administrative and support activities</t>
  </si>
  <si>
    <t>O</t>
  </si>
  <si>
    <t>P</t>
  </si>
  <si>
    <t>Q</t>
  </si>
  <si>
    <t>R</t>
  </si>
  <si>
    <t>S</t>
  </si>
  <si>
    <t>T</t>
  </si>
  <si>
    <t>U</t>
  </si>
  <si>
    <t>Public administration and defence; compulsory social security</t>
  </si>
  <si>
    <t>Education</t>
  </si>
  <si>
    <t>Human health and social work activities</t>
  </si>
  <si>
    <t>Arts, entertainment and recreation</t>
  </si>
  <si>
    <t>Other service activities</t>
  </si>
  <si>
    <t>Activities of households as employers; undifferentiated foods- and services-producing activities of households for own use</t>
  </si>
  <si>
    <t>Activities of extraterritorial organisations and bodies, not economically active people, unemployed people etc.</t>
  </si>
  <si>
    <t>Water collection, treatment and supply</t>
  </si>
  <si>
    <t>Sewerage</t>
  </si>
  <si>
    <t xml:space="preserve">Waste collection, treatment and disposal activities; materials recovery </t>
  </si>
  <si>
    <t>Construction of buildings</t>
  </si>
  <si>
    <t>Civil engineering</t>
  </si>
  <si>
    <t>Specialised construction activities</t>
  </si>
  <si>
    <t xml:space="preserve">Wholesale and retail trade and repair of motor vehicles and motorcycles </t>
  </si>
  <si>
    <t>Retail trade, except for motor vehicles and motorcycles</t>
  </si>
  <si>
    <t>Wholesale trade,  except for motor vehicles and motorcycles</t>
  </si>
  <si>
    <t>Land transport and transport via pipelines</t>
  </si>
  <si>
    <t>Water transport</t>
  </si>
  <si>
    <t>Air transport</t>
  </si>
  <si>
    <t>Warehousing and support activities for transportation</t>
  </si>
  <si>
    <t>Postal and courier activities</t>
  </si>
  <si>
    <t>Accommodation</t>
  </si>
  <si>
    <t>Food and beverage service activities</t>
  </si>
  <si>
    <t>Publishing activities</t>
  </si>
  <si>
    <t>Motion picture, video and television programme production, sound recording and music publishing activities</t>
  </si>
  <si>
    <t>Programming and broadcasting activities</t>
  </si>
  <si>
    <t>Telecommunications</t>
  </si>
  <si>
    <t xml:space="preserve">Computer programming, colsultancy and related activities </t>
  </si>
  <si>
    <t xml:space="preserve">Information services activities </t>
  </si>
  <si>
    <t>Financial service activities, except insurance and pension funding</t>
  </si>
  <si>
    <t>Activities auxiliary to financial service and insurance activities</t>
  </si>
  <si>
    <t>Legal and accounting activities</t>
  </si>
  <si>
    <t>Activities of head offices; management consultancy activities</t>
  </si>
  <si>
    <t>Architectural and engineering activities; technical testing and analysis</t>
  </si>
  <si>
    <t>Scientific research and development</t>
  </si>
  <si>
    <t>Advertising and market research</t>
  </si>
  <si>
    <t>Other professional, scientific and technical activities</t>
  </si>
  <si>
    <t>Veterinary activities</t>
  </si>
  <si>
    <t>Rental and leasing activities</t>
  </si>
  <si>
    <t>Employment activities</t>
  </si>
  <si>
    <t>Travel agency, tour operator, reservation service and related activities</t>
  </si>
  <si>
    <t>Security and investigation activities</t>
  </si>
  <si>
    <t>Services to buildings and landscape activities</t>
  </si>
  <si>
    <t>Office administrative, office support and other business support activities</t>
  </si>
  <si>
    <t>Human health activities</t>
  </si>
  <si>
    <t>Residential care activities</t>
  </si>
  <si>
    <t>Social work activities without accommodation</t>
  </si>
  <si>
    <t>Creative, arts and entertainment activities</t>
  </si>
  <si>
    <t>Libraries, archives, museums and other cultural activities</t>
  </si>
  <si>
    <t>Gambling and betting activities</t>
  </si>
  <si>
    <t xml:space="preserve">Sports activities and amusement and recreation activities </t>
  </si>
  <si>
    <t xml:space="preserve">Activities of membership organisations  </t>
  </si>
  <si>
    <t xml:space="preserve">Repair of computers and personal and household goods </t>
  </si>
  <si>
    <t>Activities of households as employers of domestic personnel</t>
  </si>
  <si>
    <t>Undifferentiated goods- and service-producing activities of private households for own use</t>
  </si>
  <si>
    <t>Section Key</t>
  </si>
  <si>
    <t xml:space="preserve">Sector </t>
  </si>
  <si>
    <t>Sector</t>
  </si>
  <si>
    <t>Natural gas</t>
  </si>
  <si>
    <t>Electricity distribution</t>
  </si>
  <si>
    <t>Product Code</t>
  </si>
  <si>
    <t>Measure (tons CO2/R1000 final demand)</t>
  </si>
  <si>
    <t xml:space="preserve">I123 </t>
  </si>
  <si>
    <t xml:space="preserve"> 3.201 </t>
  </si>
  <si>
    <t xml:space="preserve">I73 </t>
  </si>
  <si>
    <t xml:space="preserve">Other non-metallic minerals </t>
  </si>
  <si>
    <t xml:space="preserve">1.389 </t>
  </si>
  <si>
    <t xml:space="preserve">I54 </t>
  </si>
  <si>
    <t xml:space="preserve">Petroleum products </t>
  </si>
  <si>
    <t xml:space="preserve">1.378 </t>
  </si>
  <si>
    <t xml:space="preserve">Pulp, paper &amp; paperboard </t>
  </si>
  <si>
    <t>Finishing of textiles</t>
  </si>
  <si>
    <t xml:space="preserve">1.231 </t>
  </si>
  <si>
    <t>0.744</t>
  </si>
  <si>
    <t>0.497</t>
  </si>
  <si>
    <t>0.462</t>
  </si>
  <si>
    <t xml:space="preserve">Electricity &amp; gas </t>
  </si>
  <si>
    <t>I45</t>
  </si>
  <si>
    <t xml:space="preserve">I47 </t>
  </si>
  <si>
    <t xml:space="preserve">Other articles of paper </t>
  </si>
  <si>
    <t xml:space="preserve">0.791 </t>
  </si>
  <si>
    <t xml:space="preserve">I69 </t>
  </si>
  <si>
    <t xml:space="preserve">Structural non-refractory products </t>
  </si>
  <si>
    <t xml:space="preserve">I68 </t>
  </si>
  <si>
    <t xml:space="preserve">Refractory ceramics </t>
  </si>
  <si>
    <t xml:space="preserve">0.697 </t>
  </si>
  <si>
    <t xml:space="preserve">I70 </t>
  </si>
  <si>
    <t xml:space="preserve">0.654 </t>
  </si>
  <si>
    <t xml:space="preserve">Cement, lime &amp; plaster </t>
  </si>
  <si>
    <t xml:space="preserve">I57 </t>
  </si>
  <si>
    <t xml:space="preserve">I67 </t>
  </si>
  <si>
    <t xml:space="preserve">Non-structural non-refractory ceramics </t>
  </si>
  <si>
    <t xml:space="preserve">I124 </t>
  </si>
  <si>
    <t>Water</t>
  </si>
  <si>
    <t xml:space="preserve">Plastics in primary form </t>
  </si>
  <si>
    <t xml:space="preserve">I74 </t>
  </si>
  <si>
    <t>Basic iron &amp; steel</t>
  </si>
  <si>
    <t xml:space="preserve">I75 </t>
  </si>
  <si>
    <t>Basic precious &amp; non-ferrous metals</t>
  </si>
  <si>
    <t>0.449</t>
  </si>
  <si>
    <t>0.434</t>
  </si>
  <si>
    <t xml:space="preserve">I29 </t>
  </si>
  <si>
    <t xml:space="preserve">I80 </t>
  </si>
  <si>
    <t>Forging &amp; stamping of metal</t>
  </si>
  <si>
    <t xml:space="preserve">I20 </t>
  </si>
  <si>
    <t xml:space="preserve">Starch products </t>
  </si>
  <si>
    <t xml:space="preserve">I61 </t>
  </si>
  <si>
    <t xml:space="preserve">Soap &amp; detergents </t>
  </si>
  <si>
    <t>I55</t>
  </si>
  <si>
    <t xml:space="preserve">0.422 </t>
  </si>
  <si>
    <t xml:space="preserve">Basic chemicals </t>
  </si>
  <si>
    <t>0.403</t>
  </si>
  <si>
    <t>0.395</t>
  </si>
  <si>
    <t>0.393</t>
  </si>
  <si>
    <t>0.386</t>
  </si>
  <si>
    <t>0.365</t>
  </si>
  <si>
    <t>0.349</t>
  </si>
  <si>
    <t>0.339</t>
  </si>
  <si>
    <t>0.338</t>
  </si>
  <si>
    <t>0.336</t>
  </si>
  <si>
    <t>0.331</t>
  </si>
  <si>
    <t>0.327</t>
  </si>
  <si>
    <t>0.321</t>
  </si>
  <si>
    <t>0.320</t>
  </si>
  <si>
    <t>0.302</t>
  </si>
  <si>
    <t>0.295</t>
  </si>
  <si>
    <t>0.293</t>
  </si>
  <si>
    <t>0.289</t>
  </si>
  <si>
    <t>0.287</t>
  </si>
  <si>
    <t>0.286</t>
  </si>
  <si>
    <t>0.284</t>
  </si>
  <si>
    <t>0.277</t>
  </si>
  <si>
    <t>0.265</t>
  </si>
  <si>
    <t>0.264</t>
  </si>
  <si>
    <t>0.197</t>
  </si>
  <si>
    <t>0.194</t>
  </si>
  <si>
    <t>0.193</t>
  </si>
  <si>
    <t>0.192</t>
  </si>
  <si>
    <t>0.190</t>
  </si>
  <si>
    <t>0.189</t>
  </si>
  <si>
    <t>0.184</t>
  </si>
  <si>
    <t>0.183</t>
  </si>
  <si>
    <t>0.175</t>
  </si>
  <si>
    <t>0.173</t>
  </si>
  <si>
    <t>0.171</t>
  </si>
  <si>
    <t>0.170</t>
  </si>
  <si>
    <t>0.169</t>
  </si>
  <si>
    <t>0.168</t>
  </si>
  <si>
    <t>0.165</t>
  </si>
  <si>
    <t xml:space="preserve">I10 </t>
  </si>
  <si>
    <t xml:space="preserve">Platinum mining </t>
  </si>
  <si>
    <t xml:space="preserve">I76 </t>
  </si>
  <si>
    <t>Casting of metals</t>
  </si>
  <si>
    <t xml:space="preserve">I46 </t>
  </si>
  <si>
    <t xml:space="preserve">Corrugated paper &amp; containers </t>
  </si>
  <si>
    <t xml:space="preserve">Fertilizers </t>
  </si>
  <si>
    <t xml:space="preserve">I56 </t>
  </si>
  <si>
    <t xml:space="preserve">I28 </t>
  </si>
  <si>
    <t xml:space="preserve">Spinning &amp; weaving of textiles </t>
  </si>
  <si>
    <t xml:space="preserve">I33 </t>
  </si>
  <si>
    <t xml:space="preserve">Other textiles </t>
  </si>
  <si>
    <t xml:space="preserve">I12gas </t>
  </si>
  <si>
    <t xml:space="preserve">Natural gas </t>
  </si>
  <si>
    <t xml:space="preserve">I12 </t>
  </si>
  <si>
    <t>Other mining</t>
  </si>
  <si>
    <t>Other transport</t>
  </si>
  <si>
    <t xml:space="preserve">I118 </t>
  </si>
  <si>
    <t xml:space="preserve">I41 </t>
  </si>
  <si>
    <t xml:space="preserve">Veneer sheets &amp; plywood </t>
  </si>
  <si>
    <t xml:space="preserve">I116 </t>
  </si>
  <si>
    <t xml:space="preserve">Railway &amp; tramway locomotives </t>
  </si>
  <si>
    <t xml:space="preserve">I79 </t>
  </si>
  <si>
    <t xml:space="preserve">Steam generators </t>
  </si>
  <si>
    <t xml:space="preserve">I91 </t>
  </si>
  <si>
    <t xml:space="preserve">Machinery for metallurgy </t>
  </si>
  <si>
    <t xml:space="preserve">I147 </t>
  </si>
  <si>
    <t xml:space="preserve">Water transport </t>
  </si>
  <si>
    <t>I6</t>
  </si>
  <si>
    <t xml:space="preserve">Iron ores </t>
  </si>
  <si>
    <t xml:space="preserve">I15 </t>
  </si>
  <si>
    <t>Fish</t>
  </si>
  <si>
    <t xml:space="preserve">Other fabricated metal products </t>
  </si>
  <si>
    <t xml:space="preserve">I83 </t>
  </si>
  <si>
    <t xml:space="preserve">I100 </t>
  </si>
  <si>
    <t xml:space="preserve">Insulated wire and cables </t>
  </si>
  <si>
    <t xml:space="preserve">I89 </t>
  </si>
  <si>
    <t xml:space="preserve">Agriculture &amp; forestry machinery </t>
  </si>
  <si>
    <t xml:space="preserve">I50 </t>
  </si>
  <si>
    <t xml:space="preserve">Other publishing </t>
  </si>
  <si>
    <t xml:space="preserve">I63 </t>
  </si>
  <si>
    <t xml:space="preserve">Rubber tyres </t>
  </si>
  <si>
    <t xml:space="preserve">I64 </t>
  </si>
  <si>
    <t xml:space="preserve">Other rubber tyres </t>
  </si>
  <si>
    <t xml:space="preserve">I148 </t>
  </si>
  <si>
    <t xml:space="preserve">Air transport </t>
  </si>
  <si>
    <t xml:space="preserve">I11 </t>
  </si>
  <si>
    <t xml:space="preserve">Other metal ore mining </t>
  </si>
  <si>
    <t xml:space="preserve">I81 </t>
  </si>
  <si>
    <t xml:space="preserve">Treatment &amp; coating of metal </t>
  </si>
  <si>
    <t xml:space="preserve">I169 </t>
  </si>
  <si>
    <t xml:space="preserve">Recreation, cultural &amp; sport activities </t>
  </si>
  <si>
    <t xml:space="preserve">I170 </t>
  </si>
  <si>
    <t xml:space="preserve">Other services </t>
  </si>
  <si>
    <t xml:space="preserve">I37 </t>
  </si>
  <si>
    <t>Tanning &amp; dressing of leather</t>
  </si>
  <si>
    <t>Building &amp; repairing of boats &amp; ships</t>
  </si>
  <si>
    <t>I115</t>
  </si>
  <si>
    <t xml:space="preserve">I145 </t>
  </si>
  <si>
    <t xml:space="preserve">Restaurants </t>
  </si>
  <si>
    <t xml:space="preserve">I128 </t>
  </si>
  <si>
    <t xml:space="preserve">Building completion </t>
  </si>
  <si>
    <t xml:space="preserve">I19 </t>
  </si>
  <si>
    <t xml:space="preserve">Grain mill </t>
  </si>
  <si>
    <t xml:space="preserve">I88 </t>
  </si>
  <si>
    <t xml:space="preserve">Other special purpose machinery </t>
  </si>
  <si>
    <t xml:space="preserve">I133 </t>
  </si>
  <si>
    <t xml:space="preserve">Wholesale of non-agriculture products </t>
  </si>
  <si>
    <t xml:space="preserve">I125 </t>
  </si>
  <si>
    <t xml:space="preserve">I98 </t>
  </si>
  <si>
    <t xml:space="preserve">Electric motors &amp; generators </t>
  </si>
  <si>
    <t>Site preparations</t>
  </si>
  <si>
    <t xml:space="preserve">I160 </t>
  </si>
  <si>
    <t>Advertising</t>
  </si>
  <si>
    <t xml:space="preserve">I119 </t>
  </si>
  <si>
    <t>Furniture</t>
  </si>
  <si>
    <t xml:space="preserve">I103 </t>
  </si>
  <si>
    <t xml:space="preserve">Other electrical equipment </t>
  </si>
  <si>
    <t>I99</t>
  </si>
  <si>
    <t xml:space="preserve">I146 </t>
  </si>
  <si>
    <t>Land transport</t>
  </si>
  <si>
    <t xml:space="preserve">I49 </t>
  </si>
  <si>
    <t xml:space="preserve">Newspapers &amp; periodicals </t>
  </si>
  <si>
    <t xml:space="preserve">I122 </t>
  </si>
  <si>
    <t xml:space="preserve">Recycling </t>
  </si>
  <si>
    <t xml:space="preserve">I21 </t>
  </si>
  <si>
    <t>Animal feeds</t>
  </si>
  <si>
    <t xml:space="preserve">I53 </t>
  </si>
  <si>
    <t xml:space="preserve">Reproduction of recorded media </t>
  </si>
  <si>
    <t xml:space="preserve">I150  </t>
  </si>
  <si>
    <t>Post &amp; telecommunication</t>
  </si>
  <si>
    <t xml:space="preserve">I14 </t>
  </si>
  <si>
    <t>Meat</t>
  </si>
  <si>
    <t xml:space="preserve">I40 </t>
  </si>
  <si>
    <t xml:space="preserve">Sawmilling &amp; wood planing </t>
  </si>
  <si>
    <t xml:space="preserve">I85 </t>
  </si>
  <si>
    <t xml:space="preserve">Pumps, compressors &amp; valves </t>
  </si>
  <si>
    <t xml:space="preserve">I168 </t>
  </si>
  <si>
    <t xml:space="preserve">Membership activities </t>
  </si>
  <si>
    <t xml:space="preserve">I127 </t>
  </si>
  <si>
    <t>Building installation</t>
  </si>
  <si>
    <t xml:space="preserve">I43 </t>
  </si>
  <si>
    <t xml:space="preserve">Wooden containers </t>
  </si>
  <si>
    <t xml:space="preserve">I78 </t>
  </si>
  <si>
    <t xml:space="preserve">Tanks, reservoirs &amp; metal containers </t>
  </si>
  <si>
    <t>0.262</t>
  </si>
  <si>
    <t xml:space="preserve">I77 </t>
  </si>
  <si>
    <t xml:space="preserve">Structural metal products </t>
  </si>
  <si>
    <t>0.260</t>
  </si>
  <si>
    <t>0.258</t>
  </si>
  <si>
    <t>0.252</t>
  </si>
  <si>
    <t>0.250</t>
  </si>
  <si>
    <t>0.249</t>
  </si>
  <si>
    <t>0.248</t>
  </si>
  <si>
    <t>0.247</t>
  </si>
  <si>
    <t>0.246</t>
  </si>
  <si>
    <t>0.244</t>
  </si>
  <si>
    <t>0.243</t>
  </si>
  <si>
    <t>0.242</t>
  </si>
  <si>
    <t>0.241</t>
  </si>
  <si>
    <t>0.239</t>
  </si>
  <si>
    <t>0.237</t>
  </si>
  <si>
    <t>0.236</t>
  </si>
  <si>
    <t>0.235</t>
  </si>
  <si>
    <t>0.234</t>
  </si>
  <si>
    <t>0.233</t>
  </si>
  <si>
    <t>0.231</t>
  </si>
  <si>
    <t>0.229</t>
  </si>
  <si>
    <t>0.228</t>
  </si>
  <si>
    <t>0.225</t>
  </si>
  <si>
    <t>0.224</t>
  </si>
  <si>
    <t>0.222</t>
  </si>
  <si>
    <t>0.221</t>
  </si>
  <si>
    <t>0.213</t>
  </si>
  <si>
    <t>0.211</t>
  </si>
  <si>
    <t>0.208</t>
  </si>
  <si>
    <t>0.204</t>
  </si>
  <si>
    <t>0.203</t>
  </si>
  <si>
    <t>0.199</t>
  </si>
  <si>
    <t>0.143</t>
  </si>
  <si>
    <t>0.142</t>
  </si>
  <si>
    <t>0.141</t>
  </si>
  <si>
    <t>0.140</t>
  </si>
  <si>
    <t>0.139</t>
  </si>
  <si>
    <t>0.137</t>
  </si>
  <si>
    <t>0.132</t>
  </si>
  <si>
    <t>0.130</t>
  </si>
  <si>
    <t>0.129</t>
  </si>
  <si>
    <t>0.127</t>
  </si>
  <si>
    <t>0.126</t>
  </si>
  <si>
    <t>0.125</t>
  </si>
  <si>
    <t>0.120</t>
  </si>
  <si>
    <t>0.115</t>
  </si>
  <si>
    <t>0.108</t>
  </si>
  <si>
    <t>0.106</t>
  </si>
  <si>
    <t>0.099</t>
  </si>
  <si>
    <t>0.096</t>
  </si>
  <si>
    <t>0.095</t>
  </si>
  <si>
    <t>0.091</t>
  </si>
  <si>
    <t xml:space="preserve">I52 </t>
  </si>
  <si>
    <t xml:space="preserve">Services relating to printing </t>
  </si>
  <si>
    <t xml:space="preserve">I36 </t>
  </si>
  <si>
    <t xml:space="preserve">Article of fur </t>
  </si>
  <si>
    <t xml:space="preserve">I90 </t>
  </si>
  <si>
    <t xml:space="preserve">Machine tools </t>
  </si>
  <si>
    <t xml:space="preserve">I120 </t>
  </si>
  <si>
    <t>Jewellery &amp; related articles</t>
  </si>
  <si>
    <t xml:space="preserve">I62 </t>
  </si>
  <si>
    <t xml:space="preserve">Other chemicals </t>
  </si>
  <si>
    <t>I16</t>
  </si>
  <si>
    <t>I65</t>
  </si>
  <si>
    <t xml:space="preserve">I71 </t>
  </si>
  <si>
    <t xml:space="preserve">Articles of concrete &amp; cement plaster </t>
  </si>
  <si>
    <t xml:space="preserve">I51 </t>
  </si>
  <si>
    <t xml:space="preserve">Printing </t>
  </si>
  <si>
    <t xml:space="preserve">I8 </t>
  </si>
  <si>
    <t xml:space="preserve">Copper mining </t>
  </si>
  <si>
    <t xml:space="preserve">I93 </t>
  </si>
  <si>
    <t xml:space="preserve">Machinery for food &amp; beverages </t>
  </si>
  <si>
    <t>I161</t>
  </si>
  <si>
    <t xml:space="preserve">Other business activities </t>
  </si>
  <si>
    <t xml:space="preserve">I31 </t>
  </si>
  <si>
    <t>Carpets, rugs &amp; mats</t>
  </si>
  <si>
    <t xml:space="preserve">I7 </t>
  </si>
  <si>
    <t xml:space="preserve">Chrome mining </t>
  </si>
  <si>
    <t xml:space="preserve">0.582 </t>
  </si>
  <si>
    <t xml:space="preserve">0.633 </t>
  </si>
  <si>
    <t xml:space="preserve">0.539 </t>
  </si>
  <si>
    <t xml:space="preserve">0.532 </t>
  </si>
  <si>
    <t xml:space="preserve">0.511 </t>
  </si>
  <si>
    <t xml:space="preserve">I105 </t>
  </si>
  <si>
    <t xml:space="preserve">I66 </t>
  </si>
  <si>
    <t>Glass and glass products</t>
  </si>
  <si>
    <t xml:space="preserve">I92 </t>
  </si>
  <si>
    <t xml:space="preserve">Machinery for mining &amp; construction </t>
  </si>
  <si>
    <t xml:space="preserve">I34 </t>
  </si>
  <si>
    <t xml:space="preserve">Knitting &amp; crocheted fabrics </t>
  </si>
  <si>
    <t>Sugar</t>
  </si>
  <si>
    <t xml:space="preserve">I23 </t>
  </si>
  <si>
    <t xml:space="preserve">I58 </t>
  </si>
  <si>
    <t xml:space="preserve">I96 </t>
  </si>
  <si>
    <t xml:space="preserve">I42 </t>
  </si>
  <si>
    <t xml:space="preserve">Builders’ carpentry &amp; joinery </t>
  </si>
  <si>
    <t xml:space="preserve">Pesticides &amp; agro-chemicals </t>
  </si>
  <si>
    <t xml:space="preserve">Other household appliances </t>
  </si>
  <si>
    <t>I113</t>
  </si>
  <si>
    <t xml:space="preserve">I9 </t>
  </si>
  <si>
    <t xml:space="preserve">Manganese mining </t>
  </si>
  <si>
    <t xml:space="preserve">I30 </t>
  </si>
  <si>
    <t xml:space="preserve">Made-up textiles </t>
  </si>
  <si>
    <t xml:space="preserve">I114 </t>
  </si>
  <si>
    <t xml:space="preserve">Parts &amp; accessories for motor vehicles </t>
  </si>
  <si>
    <t>I59</t>
  </si>
  <si>
    <t>Paints, varnishes &amp; printing ink</t>
  </si>
  <si>
    <t xml:space="preserve">Bodies of motor vehicles &amp; trailers </t>
  </si>
  <si>
    <t xml:space="preserve">I82 </t>
  </si>
  <si>
    <t xml:space="preserve">Cutlery &amp; general hardware </t>
  </si>
  <si>
    <t xml:space="preserve">I101 </t>
  </si>
  <si>
    <t xml:space="preserve">I87 </t>
  </si>
  <si>
    <t xml:space="preserve">I126 </t>
  </si>
  <si>
    <t xml:space="preserve">I13 </t>
  </si>
  <si>
    <t xml:space="preserve">I72 </t>
  </si>
  <si>
    <t xml:space="preserve">I156 </t>
  </si>
  <si>
    <t>Bakery</t>
  </si>
  <si>
    <t>Footwear</t>
  </si>
  <si>
    <t>I22</t>
  </si>
  <si>
    <t xml:space="preserve">I32 </t>
  </si>
  <si>
    <t xml:space="preserve">I110 </t>
  </si>
  <si>
    <t xml:space="preserve">I26 </t>
  </si>
  <si>
    <t xml:space="preserve">I17 </t>
  </si>
  <si>
    <t xml:space="preserve">I48 </t>
  </si>
  <si>
    <t>I35</t>
  </si>
  <si>
    <t xml:space="preserve">I137 </t>
  </si>
  <si>
    <t xml:space="preserve">I4 </t>
  </si>
  <si>
    <t xml:space="preserve">I132 </t>
  </si>
  <si>
    <t xml:space="preserve">I39 </t>
  </si>
  <si>
    <t xml:space="preserve">I166 </t>
  </si>
  <si>
    <t xml:space="preserve">I167 </t>
  </si>
  <si>
    <t>Aircrafts</t>
  </si>
  <si>
    <t>Motor vehicles</t>
  </si>
  <si>
    <t xml:space="preserve">I144 </t>
  </si>
  <si>
    <t xml:space="preserve">I117 </t>
  </si>
  <si>
    <t xml:space="preserve">I112 </t>
  </si>
  <si>
    <t>Television &amp; radio transmitters</t>
  </si>
  <si>
    <t xml:space="preserve">I139 </t>
  </si>
  <si>
    <t xml:space="preserve">Repair of personal &amp; household goods </t>
  </si>
  <si>
    <t xml:space="preserve">I38 </t>
  </si>
  <si>
    <t xml:space="preserve">Luggage &amp; handbags </t>
  </si>
  <si>
    <t>Wholesale of agriculture raw material</t>
  </si>
  <si>
    <t xml:space="preserve">I131 </t>
  </si>
  <si>
    <t xml:space="preserve">I155 </t>
  </si>
  <si>
    <t xml:space="preserve">Renting of machinery &amp; equipment </t>
  </si>
  <si>
    <t xml:space="preserve">I2 </t>
  </si>
  <si>
    <t xml:space="preserve">Forestry &amp; related services </t>
  </si>
  <si>
    <t xml:space="preserve">I138 </t>
  </si>
  <si>
    <t xml:space="preserve">Other retail </t>
  </si>
  <si>
    <t xml:space="preserve">I107 </t>
  </si>
  <si>
    <t xml:space="preserve">I27 </t>
  </si>
  <si>
    <t xml:space="preserve">I60 </t>
  </si>
  <si>
    <t xml:space="preserve">I109 </t>
  </si>
  <si>
    <t xml:space="preserve">I111 </t>
  </si>
  <si>
    <t xml:space="preserve">I159 </t>
  </si>
  <si>
    <t xml:space="preserve">I149 </t>
  </si>
  <si>
    <t>I130</t>
  </si>
  <si>
    <t xml:space="preserve">I86 </t>
  </si>
  <si>
    <t xml:space="preserve">I162 </t>
  </si>
  <si>
    <t>I158</t>
  </si>
  <si>
    <t xml:space="preserve">I134 </t>
  </si>
  <si>
    <t xml:space="preserve">Wholesale trade in machinery </t>
  </si>
  <si>
    <t xml:space="preserve">Accumulators, cells and batteries </t>
  </si>
  <si>
    <t xml:space="preserve">Lifting &amp; handling equipment </t>
  </si>
  <si>
    <t xml:space="preserve">Building of complete construction </t>
  </si>
  <si>
    <t xml:space="preserve">Mining services </t>
  </si>
  <si>
    <t xml:space="preserve">Cutting, shaping, finishing of stones </t>
  </si>
  <si>
    <t xml:space="preserve">Computer &amp; related activities </t>
  </si>
  <si>
    <t xml:space="preserve">Cordage, rope, twine &amp; netting </t>
  </si>
  <si>
    <t xml:space="preserve">Optical &amp; photographic equipment </t>
  </si>
  <si>
    <t xml:space="preserve">Other foods </t>
  </si>
  <si>
    <t xml:space="preserve">Oils &amp; fats </t>
  </si>
  <si>
    <t xml:space="preserve">Books &amp; other publications </t>
  </si>
  <si>
    <t xml:space="preserve">Retail trade in food &amp; beverages </t>
  </si>
  <si>
    <t xml:space="preserve">Mining of coal &amp; lignite </t>
  </si>
  <si>
    <t xml:space="preserve">Wholesale of household goods </t>
  </si>
  <si>
    <t xml:space="preserve">Footwear </t>
  </si>
  <si>
    <t xml:space="preserve">Health activities </t>
  </si>
  <si>
    <t xml:space="preserve">Sewerage, refuse &amp; sanitation </t>
  </si>
  <si>
    <t xml:space="preserve">Medical &amp; surgical equipment </t>
  </si>
  <si>
    <t xml:space="preserve">Beverage &amp; tobacco </t>
  </si>
  <si>
    <t xml:space="preserve">Pharmaceuticals </t>
  </si>
  <si>
    <t xml:space="preserve">Industrial process control equipment </t>
  </si>
  <si>
    <t xml:space="preserve">Watches &amp; clocks </t>
  </si>
  <si>
    <t xml:space="preserve">Architectural &amp; other consultant fees </t>
  </si>
  <si>
    <t xml:space="preserve">Supporting &amp; auxiliary transport </t>
  </si>
  <si>
    <t xml:space="preserve">Bearings, gears &amp; driving elements </t>
  </si>
  <si>
    <t xml:space="preserve">Central government </t>
  </si>
  <si>
    <t xml:space="preserve">Legal &amp; accounting activities </t>
  </si>
  <si>
    <t>0.164</t>
  </si>
  <si>
    <t>0.163</t>
  </si>
  <si>
    <t>0.159</t>
  </si>
  <si>
    <t>0.153</t>
  </si>
  <si>
    <t>0.151</t>
  </si>
  <si>
    <t>0.150</t>
  </si>
  <si>
    <t>0.149</t>
  </si>
  <si>
    <t>0.146</t>
  </si>
  <si>
    <t>0.145</t>
  </si>
  <si>
    <t>0.144</t>
  </si>
  <si>
    <t>0.090</t>
  </si>
  <si>
    <t>0.086</t>
  </si>
  <si>
    <t>0.082</t>
  </si>
  <si>
    <t>0.079</t>
  </si>
  <si>
    <t>0.078</t>
  </si>
  <si>
    <t>0.077</t>
  </si>
  <si>
    <t>0.069</t>
  </si>
  <si>
    <t>0.068</t>
  </si>
  <si>
    <t>0.063</t>
  </si>
  <si>
    <t>0.055</t>
  </si>
  <si>
    <t>0.037</t>
  </si>
  <si>
    <t>0.025</t>
  </si>
  <si>
    <t>0.003</t>
  </si>
  <si>
    <t xml:space="preserve">I18 </t>
  </si>
  <si>
    <t xml:space="preserve">Dairy products </t>
  </si>
  <si>
    <t xml:space="preserve">I24 </t>
  </si>
  <si>
    <t xml:space="preserve">I95 </t>
  </si>
  <si>
    <t xml:space="preserve">I94 </t>
  </si>
  <si>
    <t xml:space="preserve">I84 </t>
  </si>
  <si>
    <t xml:space="preserve">I165 </t>
  </si>
  <si>
    <t xml:space="preserve">I1 </t>
  </si>
  <si>
    <t xml:space="preserve">I157 </t>
  </si>
  <si>
    <t xml:space="preserve">I44 </t>
  </si>
  <si>
    <t xml:space="preserve">I136 </t>
  </si>
  <si>
    <t xml:space="preserve">I129 </t>
  </si>
  <si>
    <t xml:space="preserve">I135 </t>
  </si>
  <si>
    <t xml:space="preserve">I25 </t>
  </si>
  <si>
    <t xml:space="preserve">I102 </t>
  </si>
  <si>
    <t xml:space="preserve">I5 </t>
  </si>
  <si>
    <t xml:space="preserve">I154 </t>
  </si>
  <si>
    <t xml:space="preserve">I164 </t>
  </si>
  <si>
    <t>I141</t>
  </si>
  <si>
    <t>I143</t>
  </si>
  <si>
    <t xml:space="preserve">I121 </t>
  </si>
  <si>
    <t xml:space="preserve">I171 </t>
  </si>
  <si>
    <t xml:space="preserve">I97 </t>
  </si>
  <si>
    <t xml:space="preserve">I104 </t>
  </si>
  <si>
    <t xml:space="preserve">I3 </t>
  </si>
  <si>
    <t xml:space="preserve">I106 </t>
  </si>
  <si>
    <t xml:space="preserve">I142 </t>
  </si>
  <si>
    <t xml:space="preserve">I163 </t>
  </si>
  <si>
    <t xml:space="preserve">I151 </t>
  </si>
  <si>
    <t xml:space="preserve">I152 </t>
  </si>
  <si>
    <t xml:space="preserve">I153 </t>
  </si>
  <si>
    <t xml:space="preserve">Cocoa &amp; chocolate </t>
  </si>
  <si>
    <t xml:space="preserve">Machinery for textile, apparel &amp; leather </t>
  </si>
  <si>
    <t xml:space="preserve">Engines &amp; turbines </t>
  </si>
  <si>
    <t xml:space="preserve">Education &amp; other training services </t>
  </si>
  <si>
    <t xml:space="preserve">Agriculture &amp; related services </t>
  </si>
  <si>
    <t xml:space="preserve">Research &amp; development </t>
  </si>
  <si>
    <t xml:space="preserve">Other products of wood </t>
  </si>
  <si>
    <t xml:space="preserve">Non-specialised retail trade in stores </t>
  </si>
  <si>
    <t xml:space="preserve">Renting of construction equipment </t>
  </si>
  <si>
    <t xml:space="preserve">Other wholesale trade </t>
  </si>
  <si>
    <t xml:space="preserve">Pastas </t>
  </si>
  <si>
    <t xml:space="preserve">Electric lamps, lighting equipment </t>
  </si>
  <si>
    <t xml:space="preserve">Mining of gold &amp; uranium </t>
  </si>
  <si>
    <t xml:space="preserve">Real estate activities </t>
  </si>
  <si>
    <t>Local government</t>
  </si>
  <si>
    <t xml:space="preserve">Other manufacturing </t>
  </si>
  <si>
    <t xml:space="preserve">Sale of motor vehicles </t>
  </si>
  <si>
    <t xml:space="preserve">Unobserved &amp; informal households </t>
  </si>
  <si>
    <t xml:space="preserve">Office &amp; computing machinery </t>
  </si>
  <si>
    <t xml:space="preserve">Electronic valves &amp; tubes </t>
  </si>
  <si>
    <t>Fishing &amp; related activities</t>
  </si>
  <si>
    <t xml:space="preserve">Television &amp; radio receivers </t>
  </si>
  <si>
    <t xml:space="preserve">Sale of motor vehicle parts </t>
  </si>
  <si>
    <t xml:space="preserve">Provincial government </t>
  </si>
  <si>
    <t>Financial, insurance &amp; pension funding</t>
  </si>
  <si>
    <t xml:space="preserve">Other financial intermediation activities </t>
  </si>
  <si>
    <t xml:space="preserve">Maintenance &amp; repair of vehicles </t>
  </si>
  <si>
    <t>Sale, maintenance, repair &amp; fuel</t>
  </si>
  <si>
    <t xml:space="preserve">Wholesale trade on fee </t>
  </si>
  <si>
    <t xml:space="preserve">Instruments for measuring &amp; testing </t>
  </si>
  <si>
    <t xml:space="preserve">Fruit &amp; vegetables </t>
  </si>
  <si>
    <t xml:space="preserve">Plastic </t>
  </si>
  <si>
    <t>12.288</t>
  </si>
  <si>
    <t>0.179</t>
  </si>
  <si>
    <t>0.174</t>
  </si>
  <si>
    <t>0.172</t>
  </si>
  <si>
    <t>0.167</t>
  </si>
  <si>
    <t>0.157</t>
  </si>
  <si>
    <t xml:space="preserve">P5 </t>
  </si>
  <si>
    <t xml:space="preserve">P7gas </t>
  </si>
  <si>
    <t xml:space="preserve">5.747 </t>
  </si>
  <si>
    <t>3.290</t>
  </si>
  <si>
    <t>0.784</t>
  </si>
  <si>
    <t>0.772</t>
  </si>
  <si>
    <t>0.659</t>
  </si>
  <si>
    <t>0.469</t>
  </si>
  <si>
    <t>0.410</t>
  </si>
  <si>
    <t>0.391</t>
  </si>
  <si>
    <t>0.389</t>
  </si>
  <si>
    <t>0.380</t>
  </si>
  <si>
    <t>0.355</t>
  </si>
  <si>
    <t xml:space="preserve">0.963 </t>
  </si>
  <si>
    <t>0.541</t>
  </si>
  <si>
    <t>0.453</t>
  </si>
  <si>
    <t>0.343</t>
  </si>
  <si>
    <t>0.330</t>
  </si>
  <si>
    <t>0.324</t>
  </si>
  <si>
    <t>0.307</t>
  </si>
  <si>
    <t>0.285</t>
  </si>
  <si>
    <t>0.274</t>
  </si>
  <si>
    <t>0.259</t>
  </si>
  <si>
    <t>0.232</t>
  </si>
  <si>
    <t>0.223</t>
  </si>
  <si>
    <t>0.215</t>
  </si>
  <si>
    <t>0.210</t>
  </si>
  <si>
    <t>0.207</t>
  </si>
  <si>
    <t>0.201</t>
  </si>
  <si>
    <t>0.191</t>
  </si>
  <si>
    <t>0.101</t>
  </si>
  <si>
    <t>0.100</t>
  </si>
  <si>
    <t>0.097</t>
  </si>
  <si>
    <t>0.080</t>
  </si>
  <si>
    <t>0.075</t>
  </si>
  <si>
    <t>0.188</t>
  </si>
  <si>
    <t>0.147</t>
  </si>
  <si>
    <t>0.136</t>
  </si>
  <si>
    <t>0.134</t>
  </si>
  <si>
    <t>0.133</t>
  </si>
  <si>
    <t>0.131</t>
  </si>
  <si>
    <t>0.121</t>
  </si>
  <si>
    <t>0.119</t>
  </si>
  <si>
    <t>0.116</t>
  </si>
  <si>
    <t>0.112</t>
  </si>
  <si>
    <t>0.105</t>
  </si>
  <si>
    <t>0.104</t>
  </si>
  <si>
    <t>0.103</t>
  </si>
  <si>
    <t>0.058</t>
  </si>
  <si>
    <t>0.049</t>
  </si>
  <si>
    <t>0.047</t>
  </si>
  <si>
    <t>0.045</t>
  </si>
  <si>
    <t>0.027</t>
  </si>
  <si>
    <t>0.024</t>
  </si>
  <si>
    <t>0.023</t>
  </si>
  <si>
    <t>0.006</t>
  </si>
  <si>
    <t xml:space="preserve">P88 </t>
  </si>
  <si>
    <t xml:space="preserve">P7oil </t>
  </si>
  <si>
    <t xml:space="preserve">P9 </t>
  </si>
  <si>
    <t xml:space="preserve">P89 </t>
  </si>
  <si>
    <t xml:space="preserve">P38 </t>
  </si>
  <si>
    <t xml:space="preserve">P36 </t>
  </si>
  <si>
    <t xml:space="preserve">P50 </t>
  </si>
  <si>
    <t>P58</t>
  </si>
  <si>
    <t xml:space="preserve">P51 </t>
  </si>
  <si>
    <t xml:space="preserve">P53 </t>
  </si>
  <si>
    <t xml:space="preserve">P39 </t>
  </si>
  <si>
    <t xml:space="preserve">P59 </t>
  </si>
  <si>
    <t xml:space="preserve">P49 </t>
  </si>
  <si>
    <t xml:space="preserve">P17 </t>
  </si>
  <si>
    <t xml:space="preserve">P99 </t>
  </si>
  <si>
    <t>P43</t>
  </si>
  <si>
    <t xml:space="preserve">P40 </t>
  </si>
  <si>
    <t xml:space="preserve">P41 </t>
  </si>
  <si>
    <t xml:space="preserve">P6 </t>
  </si>
  <si>
    <t xml:space="preserve">P27 </t>
  </si>
  <si>
    <t xml:space="preserve">P52 </t>
  </si>
  <si>
    <t xml:space="preserve">P97 </t>
  </si>
  <si>
    <t xml:space="preserve">P60 </t>
  </si>
  <si>
    <t>P44</t>
  </si>
  <si>
    <t xml:space="preserve">P7 </t>
  </si>
  <si>
    <t xml:space="preserve">P62 </t>
  </si>
  <si>
    <t xml:space="preserve">P57 </t>
  </si>
  <si>
    <t xml:space="preserve">P61 </t>
  </si>
  <si>
    <t xml:space="preserve">P46 </t>
  </si>
  <si>
    <t xml:space="preserve">P79 </t>
  </si>
  <si>
    <t xml:space="preserve">P76 </t>
  </si>
  <si>
    <t xml:space="preserve">P48 </t>
  </si>
  <si>
    <t>Printing</t>
  </si>
  <si>
    <t>Knittings fabrics</t>
  </si>
  <si>
    <t>Plastic products</t>
  </si>
  <si>
    <t>Rubber tyres</t>
  </si>
  <si>
    <t>Other textiles</t>
  </si>
  <si>
    <t xml:space="preserve">P37 </t>
  </si>
  <si>
    <t xml:space="preserve">P31 </t>
  </si>
  <si>
    <t xml:space="preserve">P47 </t>
  </si>
  <si>
    <t xml:space="preserve">P20 </t>
  </si>
  <si>
    <t xml:space="preserve">P45 </t>
  </si>
  <si>
    <t xml:space="preserve">P11 </t>
  </si>
  <si>
    <t xml:space="preserve">P30 </t>
  </si>
  <si>
    <t xml:space="preserve">P28 </t>
  </si>
  <si>
    <t xml:space="preserve">P35 </t>
  </si>
  <si>
    <t xml:space="preserve">P64 </t>
  </si>
  <si>
    <t xml:space="preserve">P32 </t>
  </si>
  <si>
    <t xml:space="preserve">P63 </t>
  </si>
  <si>
    <t xml:space="preserve">P82 </t>
  </si>
  <si>
    <t>Fishing</t>
  </si>
  <si>
    <t>Vegetables</t>
  </si>
  <si>
    <t>Jewelry</t>
  </si>
  <si>
    <t xml:space="preserve">P4 </t>
  </si>
  <si>
    <t>Passenger transport</t>
  </si>
  <si>
    <t>Bakery products</t>
  </si>
  <si>
    <t>Animal feeding</t>
  </si>
  <si>
    <t>Pasta products</t>
  </si>
  <si>
    <t>Electrical machinery</t>
  </si>
  <si>
    <t>Other foods</t>
  </si>
  <si>
    <t>Live animal</t>
  </si>
  <si>
    <t>Education services</t>
  </si>
  <si>
    <t>Construction services</t>
  </si>
  <si>
    <t>Soft drinks</t>
  </si>
  <si>
    <t>All other services</t>
  </si>
  <si>
    <t>Freight transport</t>
  </si>
  <si>
    <t>Trade services</t>
  </si>
  <si>
    <t>Catering services</t>
  </si>
  <si>
    <t>Lifting equipment</t>
  </si>
  <si>
    <t>Leather products</t>
  </si>
  <si>
    <t>Confectionary products</t>
  </si>
  <si>
    <t>Pharmaceutical products</t>
  </si>
  <si>
    <t>Special machinery</t>
  </si>
  <si>
    <t>Domestic appliances</t>
  </si>
  <si>
    <t>General machinery</t>
  </si>
  <si>
    <t>Financial services</t>
  </si>
  <si>
    <t>Medical appliances</t>
  </si>
  <si>
    <t>Office machinery</t>
  </si>
  <si>
    <t>Telecommunication</t>
  </si>
  <si>
    <t>Leasing &amp; rental services</t>
  </si>
  <si>
    <t>Postal &amp; courier services</t>
  </si>
  <si>
    <t>Other manufacturing services</t>
  </si>
  <si>
    <t>Ship &amp; boats</t>
  </si>
  <si>
    <t>Oils &amp; fats</t>
  </si>
  <si>
    <t>Real estate services</t>
  </si>
  <si>
    <t>Agriculture</t>
  </si>
  <si>
    <t>Health &amp; social services</t>
  </si>
  <si>
    <t>Carpets</t>
  </si>
  <si>
    <t>Research &amp; development</t>
  </si>
  <si>
    <t>Forestry</t>
  </si>
  <si>
    <t>Motor vehicles &amp; parts</t>
  </si>
  <si>
    <t>Alcohol &amp; beverages</t>
  </si>
  <si>
    <t>Supporting transport services</t>
  </si>
  <si>
    <t>Legal &amp; accounting services</t>
  </si>
  <si>
    <t>Radio &amp; television</t>
  </si>
  <si>
    <t>Other manufactured products</t>
  </si>
  <si>
    <t>Insurance &amp; pensions</t>
  </si>
  <si>
    <t>Other financial services</t>
  </si>
  <si>
    <t>Bearing &amp; gears</t>
  </si>
  <si>
    <t>Public administration</t>
  </si>
  <si>
    <t>Tobacco products</t>
  </si>
  <si>
    <t>Fruit &amp; nuts</t>
  </si>
  <si>
    <t>Grain mill products</t>
  </si>
  <si>
    <t>P78</t>
  </si>
  <si>
    <t xml:space="preserve">P65 </t>
  </si>
  <si>
    <t>Dairy products</t>
  </si>
  <si>
    <t xml:space="preserve">Made-up textiles &amp; related articles </t>
  </si>
  <si>
    <t>Wood products</t>
  </si>
  <si>
    <t xml:space="preserve">Pumps &amp; compressors </t>
  </si>
  <si>
    <t>Wearing apparel</t>
  </si>
  <si>
    <t>Engines &amp; turbines</t>
  </si>
  <si>
    <t xml:space="preserve">Accommodation </t>
  </si>
  <si>
    <t xml:space="preserve">Other transport equipment </t>
  </si>
  <si>
    <t xml:space="preserve">P26  </t>
  </si>
  <si>
    <t xml:space="preserve">P101 </t>
  </si>
  <si>
    <t xml:space="preserve">P34 </t>
  </si>
  <si>
    <t xml:space="preserve">P13 </t>
  </si>
  <si>
    <t xml:space="preserve">P16 </t>
  </si>
  <si>
    <t xml:space="preserve">P12 </t>
  </si>
  <si>
    <t xml:space="preserve">P15 </t>
  </si>
  <si>
    <t>P55</t>
  </si>
  <si>
    <t>P84</t>
  </si>
  <si>
    <t xml:space="preserve">P19 </t>
  </si>
  <si>
    <t xml:space="preserve">P18 </t>
  </si>
  <si>
    <t>P94</t>
  </si>
  <si>
    <t xml:space="preserve">P98 </t>
  </si>
  <si>
    <t>P87</t>
  </si>
  <si>
    <t xml:space="preserve">P100 </t>
  </si>
  <si>
    <t xml:space="preserve">P22 </t>
  </si>
  <si>
    <t xml:space="preserve">P71 </t>
  </si>
  <si>
    <t xml:space="preserve">P23 </t>
  </si>
  <si>
    <t xml:space="preserve">P54 </t>
  </si>
  <si>
    <t xml:space="preserve">P75 </t>
  </si>
  <si>
    <t xml:space="preserve">P2 </t>
  </si>
  <si>
    <t>P14</t>
  </si>
  <si>
    <t xml:space="preserve">P102 </t>
  </si>
  <si>
    <t xml:space="preserve">P80 </t>
  </si>
  <si>
    <t xml:space="preserve">P93 </t>
  </si>
  <si>
    <t xml:space="preserve">P1 </t>
  </si>
  <si>
    <t xml:space="preserve">P103 </t>
  </si>
  <si>
    <t xml:space="preserve">P25 </t>
  </si>
  <si>
    <t xml:space="preserve">P29 </t>
  </si>
  <si>
    <t xml:space="preserve">P10 </t>
  </si>
  <si>
    <t xml:space="preserve">P85 </t>
  </si>
  <si>
    <t>P104</t>
  </si>
  <si>
    <t xml:space="preserve">P81 </t>
  </si>
  <si>
    <t xml:space="preserve">P95 </t>
  </si>
  <si>
    <t>P83</t>
  </si>
  <si>
    <t xml:space="preserve">P3 </t>
  </si>
  <si>
    <t xml:space="preserve">P74 </t>
  </si>
  <si>
    <t xml:space="preserve">P66 </t>
  </si>
  <si>
    <t xml:space="preserve">P33 </t>
  </si>
  <si>
    <t xml:space="preserve">P21 </t>
  </si>
  <si>
    <t xml:space="preserve">P42 </t>
  </si>
  <si>
    <t xml:space="preserve">P68 </t>
  </si>
  <si>
    <t xml:space="preserve">P24 </t>
  </si>
  <si>
    <t xml:space="preserve">P86 </t>
  </si>
  <si>
    <t xml:space="preserve">P69 </t>
  </si>
  <si>
    <t>P67</t>
  </si>
  <si>
    <t>P96</t>
  </si>
  <si>
    <t xml:space="preserve">P72 </t>
  </si>
  <si>
    <t xml:space="preserve">P90 </t>
  </si>
  <si>
    <t xml:space="preserve">P73 </t>
  </si>
  <si>
    <t xml:space="preserve">P56 </t>
  </si>
  <si>
    <t xml:space="preserve">P77 </t>
  </si>
  <si>
    <t xml:space="preserve">P91 </t>
  </si>
  <si>
    <t xml:space="preserve">P70 </t>
  </si>
  <si>
    <t xml:space="preserve">P92 </t>
  </si>
  <si>
    <t xml:space="preserve">Coal &amp; Lignite </t>
  </si>
  <si>
    <t xml:space="preserve">Electricity distribution </t>
  </si>
  <si>
    <t xml:space="preserve">Natural water </t>
  </si>
  <si>
    <t xml:space="preserve">Water distribution </t>
  </si>
  <si>
    <t xml:space="preserve">Paper products  </t>
  </si>
  <si>
    <t>Structural non-refractory clay</t>
  </si>
  <si>
    <t xml:space="preserve">Iron &amp; steel products </t>
  </si>
  <si>
    <t>Plaster &amp; cement</t>
  </si>
  <si>
    <t xml:space="preserve">Other non-metallic mineral products </t>
  </si>
  <si>
    <t xml:space="preserve">Non-ferrous metals </t>
  </si>
  <si>
    <t xml:space="preserve">Non-structural ceramics </t>
  </si>
  <si>
    <t>Starch products</t>
  </si>
  <si>
    <t xml:space="preserve">Support services </t>
  </si>
  <si>
    <t xml:space="preserve">Soap, cleaning products &amp; perfume </t>
  </si>
  <si>
    <t>Paint &amp; related products</t>
  </si>
  <si>
    <t xml:space="preserve">Fertilizers &amp; pesticides </t>
  </si>
  <si>
    <t>Metal ores</t>
  </si>
  <si>
    <t>Textile fabrics</t>
  </si>
  <si>
    <t>Articles of concrete</t>
  </si>
  <si>
    <t xml:space="preserve">Other business services </t>
  </si>
  <si>
    <t>Structural metal products</t>
  </si>
  <si>
    <t>Other chemical products</t>
  </si>
  <si>
    <t xml:space="preserve">Other minerals </t>
  </si>
  <si>
    <t xml:space="preserve">Other fabricated metal </t>
  </si>
  <si>
    <t xml:space="preserve">Waste &amp; scraps </t>
  </si>
  <si>
    <t xml:space="preserve">Tanks &amp; reservoirs </t>
  </si>
  <si>
    <t xml:space="preserve">Other rubber products </t>
  </si>
  <si>
    <t>Railway &amp; trams</t>
  </si>
  <si>
    <t>Glass products</t>
  </si>
  <si>
    <t>Matching the SIC division</t>
  </si>
  <si>
    <t xml:space="preserve">Electricity distribution apparatus </t>
  </si>
  <si>
    <t xml:space="preserve">Wearing apparel </t>
  </si>
  <si>
    <t>Other personal service activities</t>
  </si>
  <si>
    <t xml:space="preserve">Crude oil </t>
  </si>
  <si>
    <t xml:space="preserve">Insurance &amp; pension funding </t>
  </si>
  <si>
    <t>Insurance, reinsurance and pension funding, except compulsory social security</t>
  </si>
  <si>
    <t>Remediation activities and other waste management services</t>
  </si>
  <si>
    <t>11 &amp; 12</t>
  </si>
  <si>
    <t>I29</t>
  </si>
  <si>
    <t>I30</t>
  </si>
  <si>
    <t>Code</t>
  </si>
  <si>
    <t>Food</t>
  </si>
  <si>
    <t>Paper</t>
  </si>
  <si>
    <t>Rubber</t>
  </si>
  <si>
    <t>Plastic</t>
  </si>
  <si>
    <t>Glass</t>
  </si>
  <si>
    <t>Government</t>
  </si>
  <si>
    <t>Mining of coal and lignite</t>
  </si>
  <si>
    <t>Mining of gold and uranium ore</t>
  </si>
  <si>
    <t>Mining of metal ores</t>
  </si>
  <si>
    <t>Beverages and tobacco</t>
  </si>
  <si>
    <t>Spinning, weaving and finishing of textiles</t>
  </si>
  <si>
    <t>Knitted, crouched fabrics, wearing apparel, fur articles</t>
  </si>
  <si>
    <t>Tanning and dressing of leather</t>
  </si>
  <si>
    <t>Sawmilling, planing of wood, cork, straw</t>
  </si>
  <si>
    <t>Publishing, printing, recorded media</t>
  </si>
  <si>
    <t>Coke oven, petroleum refineries</t>
  </si>
  <si>
    <t>Nuclear fuel, basic chemicals</t>
  </si>
  <si>
    <t>Other chemical products, man-made fibres</t>
  </si>
  <si>
    <t>Non-metallic minerals</t>
  </si>
  <si>
    <t>Basic iron and steel, casting of metals</t>
  </si>
  <si>
    <t>Basic precious and non-ferrous metals</t>
  </si>
  <si>
    <t>Fabricated metal products</t>
  </si>
  <si>
    <t>Machinery and equipment</t>
  </si>
  <si>
    <t>Electrical machinery and apparatus</t>
  </si>
  <si>
    <t>Motor vehicles, trailers, parts</t>
  </si>
  <si>
    <t>Other transport equipment</t>
  </si>
  <si>
    <t>Manufacturing n.e.c, recycling</t>
  </si>
  <si>
    <t>Electricity, gas, steam and hot water supply</t>
  </si>
  <si>
    <t>Collection, purification and distribution of water</t>
  </si>
  <si>
    <t>Wholesale trade, commission trade</t>
  </si>
  <si>
    <t>Retail trade</t>
  </si>
  <si>
    <t>Sale, maintenance, repair of motor vehicles</t>
  </si>
  <si>
    <t>Hotels and restaurants</t>
  </si>
  <si>
    <t>Land transport, transport via pipelines</t>
  </si>
  <si>
    <t>Auxiliary transport</t>
  </si>
  <si>
    <t>Post and telecommunication</t>
  </si>
  <si>
    <t>Financial intermediation</t>
  </si>
  <si>
    <t>Insurance and pension funding</t>
  </si>
  <si>
    <t>Renting of machinery and equipment</t>
  </si>
  <si>
    <t>Computer and related activities</t>
  </si>
  <si>
    <t>Research and experimental development</t>
  </si>
  <si>
    <t>Other business activities</t>
  </si>
  <si>
    <t>Health and social work</t>
  </si>
  <si>
    <t>Sewerage and refuse disposal</t>
  </si>
  <si>
    <t>Activities of membership organisations</t>
  </si>
  <si>
    <t>Recreational, cultural and sporting activities</t>
  </si>
  <si>
    <t>Other activities</t>
  </si>
  <si>
    <t>Non-observed, informal, non-profit, households</t>
  </si>
  <si>
    <t>Gas sector</t>
  </si>
  <si>
    <t>0.0571</t>
  </si>
  <si>
    <t>0.0462</t>
  </si>
  <si>
    <t>0.0241</t>
  </si>
  <si>
    <t>0.0494</t>
  </si>
  <si>
    <t>0.0394</t>
  </si>
  <si>
    <t>0.0870</t>
  </si>
  <si>
    <t>0.1051</t>
  </si>
  <si>
    <t>0.0972</t>
  </si>
  <si>
    <t>0.0824</t>
  </si>
  <si>
    <t>0.0489</t>
  </si>
  <si>
    <t>0.1122</t>
  </si>
  <si>
    <t>0.0653</t>
  </si>
  <si>
    <t>0.0644</t>
  </si>
  <si>
    <t>0.0556</t>
  </si>
  <si>
    <t>0.0728</t>
  </si>
  <si>
    <t>0.1797</t>
  </si>
  <si>
    <t>0.0719</t>
  </si>
  <si>
    <t>0.8134</t>
  </si>
  <si>
    <t>0.1910</t>
  </si>
  <si>
    <t>0.1018</t>
  </si>
  <si>
    <t>0.1065</t>
  </si>
  <si>
    <t>0.0892</t>
  </si>
  <si>
    <t>0.1299</t>
  </si>
  <si>
    <t>0.1706</t>
  </si>
  <si>
    <t>0.1919</t>
  </si>
  <si>
    <t>0.1517</t>
  </si>
  <si>
    <t>0.0890</t>
  </si>
  <si>
    <t>0.0666</t>
  </si>
  <si>
    <t>0.0738</t>
  </si>
  <si>
    <t>0.0641</t>
  </si>
  <si>
    <t>0.0678</t>
  </si>
  <si>
    <t>0.0695</t>
  </si>
  <si>
    <t>0.0680</t>
  </si>
  <si>
    <t>1.6564</t>
  </si>
  <si>
    <t>0.1873</t>
  </si>
  <si>
    <t>0.0746</t>
  </si>
  <si>
    <t>0.0510</t>
  </si>
  <si>
    <t>0.0507</t>
  </si>
  <si>
    <t>0.0480</t>
  </si>
  <si>
    <t>0.0536</t>
  </si>
  <si>
    <t>0.0798</t>
  </si>
  <si>
    <t>0.1167</t>
  </si>
  <si>
    <t>0.1101</t>
  </si>
  <si>
    <t>0.0464</t>
  </si>
  <si>
    <t>0.0750</t>
  </si>
  <si>
    <t>0.0153</t>
  </si>
  <si>
    <t>0.0109</t>
  </si>
  <si>
    <t>0.0025</t>
  </si>
  <si>
    <t>0.0659</t>
  </si>
  <si>
    <t>0.0640</t>
  </si>
  <si>
    <t>0.0992</t>
  </si>
  <si>
    <t>0.0807</t>
  </si>
  <si>
    <t>0.0828</t>
  </si>
  <si>
    <t>0.0314</t>
  </si>
  <si>
    <t>0.0631</t>
  </si>
  <si>
    <t>0.0555</t>
  </si>
  <si>
    <t>0.0617</t>
  </si>
  <si>
    <t>0.0705</t>
  </si>
  <si>
    <t>0.0799</t>
  </si>
  <si>
    <t>0.0840</t>
  </si>
  <si>
    <t>0.0328</t>
  </si>
  <si>
    <t>0.0382</t>
  </si>
  <si>
    <t>0.0497</t>
  </si>
  <si>
    <t>0.0393</t>
  </si>
  <si>
    <t xml:space="preserve">Radio, television, communication equipment and apparatus </t>
  </si>
  <si>
    <t>0.0300</t>
  </si>
  <si>
    <t xml:space="preserve"> 0.0509 </t>
  </si>
  <si>
    <t xml:space="preserve">Medical, precision, optical instruments, watches and clocks </t>
  </si>
  <si>
    <t>0.0576</t>
  </si>
  <si>
    <t>0.0419</t>
  </si>
  <si>
    <t>0.0242</t>
  </si>
  <si>
    <t>0.0515</t>
  </si>
  <si>
    <t>0.0320</t>
  </si>
  <si>
    <t>0.0841</t>
  </si>
  <si>
    <t>0.2440</t>
  </si>
  <si>
    <t>0.0879</t>
  </si>
  <si>
    <t>0.0754</t>
  </si>
  <si>
    <t>0.0501</t>
  </si>
  <si>
    <t>0.1197</t>
  </si>
  <si>
    <t>0.0722</t>
  </si>
  <si>
    <t>0.0660</t>
  </si>
  <si>
    <t>0.0753</t>
  </si>
  <si>
    <t>0.1755</t>
  </si>
  <si>
    <t>0.0675</t>
  </si>
  <si>
    <t>0.8976</t>
  </si>
  <si>
    <t>0.1939</t>
  </si>
  <si>
    <t>0.0990</t>
  </si>
  <si>
    <t>0.1055</t>
  </si>
  <si>
    <t>0.0926</t>
  </si>
  <si>
    <t>0.1516</t>
  </si>
  <si>
    <t>0.1695</t>
  </si>
  <si>
    <t>0.1589</t>
  </si>
  <si>
    <t>0.1366</t>
  </si>
  <si>
    <t>0.0761</t>
  </si>
  <si>
    <t>0.0557</t>
  </si>
  <si>
    <t>0.0697</t>
  </si>
  <si>
    <t>0.0621</t>
  </si>
  <si>
    <t>0.0662</t>
  </si>
  <si>
    <t>0.0740</t>
  </si>
  <si>
    <t>0.0651</t>
  </si>
  <si>
    <t>1.3184</t>
  </si>
  <si>
    <t>0.1532</t>
  </si>
  <si>
    <t>0.0503</t>
  </si>
  <si>
    <t>0.0446</t>
  </si>
  <si>
    <t>0.0487</t>
  </si>
  <si>
    <t>0.0733</t>
  </si>
  <si>
    <t>0.0884</t>
  </si>
  <si>
    <t>0.0938</t>
  </si>
  <si>
    <t>0.0492</t>
  </si>
  <si>
    <t>0.0868</t>
  </si>
  <si>
    <t>0.0134</t>
  </si>
  <si>
    <t>0.0088</t>
  </si>
  <si>
    <t>0.0021</t>
  </si>
  <si>
    <t>0.0648</t>
  </si>
  <si>
    <t>0.0602</t>
  </si>
  <si>
    <t>0.0801</t>
  </si>
  <si>
    <t>0.0347</t>
  </si>
  <si>
    <t>0.0569</t>
  </si>
  <si>
    <t>0.0585</t>
  </si>
  <si>
    <t>0.0668</t>
  </si>
  <si>
    <t>0.0742</t>
  </si>
  <si>
    <t>0.0820</t>
  </si>
  <si>
    <t>0.0308</t>
  </si>
  <si>
    <t>0.0578</t>
  </si>
  <si>
    <t>0.0615</t>
  </si>
  <si>
    <t>0.0194</t>
  </si>
  <si>
    <t>0.0332</t>
  </si>
  <si>
    <t>0.0865</t>
  </si>
  <si>
    <t>0.0789</t>
  </si>
  <si>
    <t>0.2071</t>
  </si>
  <si>
    <t>0.0537</t>
  </si>
  <si>
    <t>0.0432</t>
  </si>
  <si>
    <t>0.0312</t>
  </si>
  <si>
    <t>0.0727</t>
  </si>
  <si>
    <t>0.0473</t>
  </si>
  <si>
    <t>0.0362</t>
  </si>
  <si>
    <t>0.0452</t>
  </si>
  <si>
    <t>0.1156</t>
  </si>
  <si>
    <t>0.0457</t>
  </si>
  <si>
    <t>0.7470</t>
  </si>
  <si>
    <t>0.1493</t>
  </si>
  <si>
    <t>0.0827</t>
  </si>
  <si>
    <t>0.0792</t>
  </si>
  <si>
    <t>0.0718</t>
  </si>
  <si>
    <t>0.0927</t>
  </si>
  <si>
    <t>0.1186</t>
  </si>
  <si>
    <t>0.1630</t>
  </si>
  <si>
    <t>0.1346</t>
  </si>
  <si>
    <t>0.0658</t>
  </si>
  <si>
    <t>0.0436</t>
  </si>
  <si>
    <t>0.0423</t>
  </si>
  <si>
    <t>0.0340</t>
  </si>
  <si>
    <t>0.0449</t>
  </si>
  <si>
    <t>0.9260</t>
  </si>
  <si>
    <t>0.0672</t>
  </si>
  <si>
    <t>0.0530</t>
  </si>
  <si>
    <t>0.0337</t>
  </si>
  <si>
    <t>0.0290</t>
  </si>
  <si>
    <t>0.0388</t>
  </si>
  <si>
    <t>0.0246</t>
  </si>
  <si>
    <t>0.0542</t>
  </si>
  <si>
    <t>0.0833</t>
  </si>
  <si>
    <t>0.0809</t>
  </si>
  <si>
    <t>0.0266</t>
  </si>
  <si>
    <t>0.0099</t>
  </si>
  <si>
    <t>0.0070</t>
  </si>
  <si>
    <t>0.0022</t>
  </si>
  <si>
    <t>0.0467</t>
  </si>
  <si>
    <t>0.0344</t>
  </si>
  <si>
    <t>0.0698</t>
  </si>
  <si>
    <t>0.0364</t>
  </si>
  <si>
    <t>0.0343</t>
  </si>
  <si>
    <t>0.0425</t>
  </si>
  <si>
    <t>0.0433</t>
  </si>
  <si>
    <t>0.0217</t>
  </si>
  <si>
    <t xml:space="preserve">I6 </t>
  </si>
  <si>
    <t xml:space="preserve">I7gas </t>
  </si>
  <si>
    <t>I7</t>
  </si>
  <si>
    <t>I15 Paper</t>
  </si>
  <si>
    <t xml:space="preserve">I16 </t>
  </si>
  <si>
    <t>I20</t>
  </si>
  <si>
    <t xml:space="preserve">I22 </t>
  </si>
  <si>
    <t>I28</t>
  </si>
  <si>
    <t xml:space="preserve">I35 </t>
  </si>
  <si>
    <t xml:space="preserve">I45 </t>
  </si>
  <si>
    <t>I54</t>
  </si>
  <si>
    <t xml:space="preserve">I55 </t>
  </si>
  <si>
    <t>I56</t>
  </si>
  <si>
    <t xml:space="preserve">I59 </t>
  </si>
  <si>
    <t>0.0283</t>
  </si>
  <si>
    <t>Coal and lignite</t>
  </si>
  <si>
    <t>Other minerals</t>
  </si>
  <si>
    <t>Electricity and gas</t>
  </si>
  <si>
    <t>Natural water</t>
  </si>
  <si>
    <t>Fruit and nuts</t>
  </si>
  <si>
    <t>Oils and fats</t>
  </si>
  <si>
    <t>Starches products</t>
  </si>
  <si>
    <t>Food n.e.c</t>
  </si>
  <si>
    <t>Alcohol, beverages</t>
  </si>
  <si>
    <t>Made-up textile, articles</t>
  </si>
  <si>
    <t>Textile n.e.c</t>
  </si>
  <si>
    <t>Knitting fabrics</t>
  </si>
  <si>
    <t>Paper products</t>
  </si>
  <si>
    <t>Petroleum products</t>
  </si>
  <si>
    <t>Basic chemicals</t>
  </si>
  <si>
    <t>Fertilizers, pesticides</t>
  </si>
  <si>
    <t>Paint, related products</t>
  </si>
  <si>
    <t>Soap, cleaning, perfume</t>
  </si>
  <si>
    <t>Chemical products, n.e.c</t>
  </si>
  <si>
    <t>Other rubber products</t>
  </si>
  <si>
    <t>Non-structural ceramic</t>
  </si>
  <si>
    <t>Structure non-refractory clay</t>
  </si>
  <si>
    <t>Plaster, cement</t>
  </si>
  <si>
    <t>Non-metallic products n.e.c</t>
  </si>
  <si>
    <t>Jewellery</t>
  </si>
  <si>
    <t>Manufactured products n.e.c</t>
  </si>
  <si>
    <t>Wastes, scraps</t>
  </si>
  <si>
    <t>Iron, steel products</t>
  </si>
  <si>
    <t>Non-ferrous metals</t>
  </si>
  <si>
    <t>Tanks, reservoirs</t>
  </si>
  <si>
    <t>Other fabricated metal</t>
  </si>
  <si>
    <t>Engines, turbines</t>
  </si>
  <si>
    <t>Pumps, compressors</t>
  </si>
  <si>
    <t>Bearings, gears</t>
  </si>
  <si>
    <t>Radio, television</t>
  </si>
  <si>
    <t>Motor vehicles, parts</t>
  </si>
  <si>
    <t>Ships and boats</t>
  </si>
  <si>
    <t>Railway and trams</t>
  </si>
  <si>
    <t>Postal, courier services</t>
  </si>
  <si>
    <t>Water distribution</t>
  </si>
  <si>
    <t>Insurance, pension</t>
  </si>
  <si>
    <t>Leasing, Rental services</t>
  </si>
  <si>
    <t>Research, development</t>
  </si>
  <si>
    <t>Legal, accounting</t>
  </si>
  <si>
    <t>Other business services</t>
  </si>
  <si>
    <t>Support services</t>
  </si>
  <si>
    <t>Manufactured services n.e.c</t>
  </si>
  <si>
    <t>Health, social services</t>
  </si>
  <si>
    <t>Other services n.e.c</t>
  </si>
  <si>
    <t>Crude oil</t>
  </si>
  <si>
    <t>0.0465</t>
  </si>
  <si>
    <t>0.0451</t>
  </si>
  <si>
    <t>0.0428</t>
  </si>
  <si>
    <t>0.0169</t>
  </si>
  <si>
    <t>4.7747</t>
  </si>
  <si>
    <t>0.0749</t>
  </si>
  <si>
    <t>0.4555</t>
  </si>
  <si>
    <t>0.7014</t>
  </si>
  <si>
    <t>1.0583</t>
  </si>
  <si>
    <t>0.1798</t>
  </si>
  <si>
    <t>0.0544</t>
  </si>
  <si>
    <t>0.0560</t>
  </si>
  <si>
    <t>0.0566</t>
  </si>
  <si>
    <t>0.0563</t>
  </si>
  <si>
    <t>0.0438</t>
  </si>
  <si>
    <t>0.0625</t>
  </si>
  <si>
    <t>0.0654</t>
  </si>
  <si>
    <t>0.0717</t>
  </si>
  <si>
    <t>0.0551</t>
  </si>
  <si>
    <t>0.0611</t>
  </si>
  <si>
    <t>0.0386</t>
  </si>
  <si>
    <t>0.0591</t>
  </si>
  <si>
    <t>0.0476</t>
  </si>
  <si>
    <t>0.0284</t>
  </si>
  <si>
    <t>0.0353</t>
  </si>
  <si>
    <t>0.0193</t>
  </si>
  <si>
    <t>0.0696</t>
  </si>
  <si>
    <t>0.0500</t>
  </si>
  <si>
    <t>0.0540</t>
  </si>
  <si>
    <t>0.0546</t>
  </si>
  <si>
    <t>0.0523</t>
  </si>
  <si>
    <t>0.0311</t>
  </si>
  <si>
    <t>0.0413</t>
  </si>
  <si>
    <t>0.0221</t>
  </si>
  <si>
    <t>0.1262</t>
  </si>
  <si>
    <t>0.3331</t>
  </si>
  <si>
    <t>0.1383</t>
  </si>
  <si>
    <t>0.1165</t>
  </si>
  <si>
    <t>0.1017</t>
  </si>
  <si>
    <t>0.0613</t>
  </si>
  <si>
    <t>0.0770</t>
  </si>
  <si>
    <t>0.0864</t>
  </si>
  <si>
    <t>0.0607</t>
  </si>
  <si>
    <t>0.0835</t>
  </si>
  <si>
    <t>0.0933</t>
  </si>
  <si>
    <t>0.1047</t>
  </si>
  <si>
    <t>0.1187</t>
  </si>
  <si>
    <t>0.1044</t>
  </si>
  <si>
    <t>0.1258</t>
  </si>
  <si>
    <t>0.0491</t>
  </si>
  <si>
    <t>0.0410</t>
  </si>
  <si>
    <t>0.0146</t>
  </si>
  <si>
    <t>0.0638</t>
  </si>
  <si>
    <t>0.1401</t>
  </si>
  <si>
    <t>0.1089</t>
  </si>
  <si>
    <t>0.0714</t>
  </si>
  <si>
    <t>0.0736</t>
  </si>
  <si>
    <t>0.0262</t>
  </si>
  <si>
    <t>0.0304</t>
  </si>
  <si>
    <t>0.0269</t>
  </si>
  <si>
    <t>0.0305</t>
  </si>
  <si>
    <t>0.0273</t>
  </si>
  <si>
    <t>0.0299</t>
  </si>
  <si>
    <t>0.0257</t>
  </si>
  <si>
    <t>0.0083</t>
  </si>
  <si>
    <t>0.0171</t>
  </si>
  <si>
    <t>0.0129</t>
  </si>
  <si>
    <t>0.0335</t>
  </si>
  <si>
    <t>0.0490</t>
  </si>
  <si>
    <t>0.0082</t>
  </si>
  <si>
    <t>0.0228</t>
  </si>
  <si>
    <t>0.0724</t>
  </si>
  <si>
    <t>0.0570</t>
  </si>
  <si>
    <t>0.3519</t>
  </si>
  <si>
    <t>0.0357</t>
  </si>
  <si>
    <t>0.0405</t>
  </si>
  <si>
    <t>0.1402</t>
  </si>
  <si>
    <t>0.0703</t>
  </si>
  <si>
    <t>1.6518</t>
  </si>
  <si>
    <t>0.1770</t>
  </si>
  <si>
    <t>0.0196</t>
  </si>
  <si>
    <t>0.0103</t>
  </si>
  <si>
    <t>0.0024</t>
  </si>
  <si>
    <t>0.0619</t>
  </si>
  <si>
    <t>0.0710</t>
  </si>
  <si>
    <t>0.0522</t>
  </si>
  <si>
    <t>0.1188</t>
  </si>
  <si>
    <t>0.0711</t>
  </si>
  <si>
    <t>0.1803</t>
  </si>
  <si>
    <t>0.0582</t>
  </si>
  <si>
    <t>0.0313</t>
  </si>
  <si>
    <t>0.0594</t>
  </si>
  <si>
    <t>0.0529</t>
  </si>
  <si>
    <t>0.0484</t>
  </si>
  <si>
    <t>0.0459</t>
  </si>
  <si>
    <t>0.0400</t>
  </si>
  <si>
    <t>0.0180</t>
  </si>
  <si>
    <t>3.3990</t>
  </si>
  <si>
    <t>0.0700</t>
  </si>
  <si>
    <t>0.1030</t>
  </si>
  <si>
    <t>0.5160</t>
  </si>
  <si>
    <t>0.6017</t>
  </si>
  <si>
    <t>0.8783</t>
  </si>
  <si>
    <t>0.1555</t>
  </si>
  <si>
    <t>0.0550</t>
  </si>
  <si>
    <t>0.0535</t>
  </si>
  <si>
    <t>0.0532</t>
  </si>
  <si>
    <t>0.0345</t>
  </si>
  <si>
    <t>0.0609</t>
  </si>
  <si>
    <t>0.0632</t>
  </si>
  <si>
    <t>0.0499</t>
  </si>
  <si>
    <t>0.0513</t>
  </si>
  <si>
    <t>0.0367</t>
  </si>
  <si>
    <t>0.0509</t>
  </si>
  <si>
    <t>0.0455</t>
  </si>
  <si>
    <t>0.0185</t>
  </si>
  <si>
    <t>0.0734</t>
  </si>
  <si>
    <t>0.0534</t>
  </si>
  <si>
    <t>0.0549</t>
  </si>
  <si>
    <t>0.0303</t>
  </si>
  <si>
    <t>0.0390</t>
  </si>
  <si>
    <t>0.0233</t>
  </si>
  <si>
    <t>0.1095</t>
  </si>
  <si>
    <t>0.2800</t>
  </si>
  <si>
    <t>0.1325</t>
  </si>
  <si>
    <t>0.1019</t>
  </si>
  <si>
    <t>0.0912</t>
  </si>
  <si>
    <t>0.0559</t>
  </si>
  <si>
    <t>0.0707</t>
  </si>
  <si>
    <t>0.0786</t>
  </si>
  <si>
    <t>0.0583</t>
  </si>
  <si>
    <t>0.0502</t>
  </si>
  <si>
    <t>0.0906</t>
  </si>
  <si>
    <t>0.1146</t>
  </si>
  <si>
    <t>0.0944</t>
  </si>
  <si>
    <t>0.1072</t>
  </si>
  <si>
    <t>0.0495</t>
  </si>
  <si>
    <t>0.0355</t>
  </si>
  <si>
    <t>0.0130</t>
  </si>
  <si>
    <t>0.0512</t>
  </si>
  <si>
    <t>0.1014</t>
  </si>
  <si>
    <t>0.0633</t>
  </si>
  <si>
    <t>0.0165</t>
  </si>
  <si>
    <t>0.0223</t>
  </si>
  <si>
    <t>0.0229</t>
  </si>
  <si>
    <t>0.0225</t>
  </si>
  <si>
    <t>0.0232</t>
  </si>
  <si>
    <t>0.0215</t>
  </si>
  <si>
    <t>0.0216</t>
  </si>
  <si>
    <t>0.0066</t>
  </si>
  <si>
    <t>0.0160</t>
  </si>
  <si>
    <t>0.0131</t>
  </si>
  <si>
    <t>0.0288</t>
  </si>
  <si>
    <t>0.0391</t>
  </si>
  <si>
    <t>0.0097</t>
  </si>
  <si>
    <t>0.0189</t>
  </si>
  <si>
    <t>0.0624</t>
  </si>
  <si>
    <t>0.3089</t>
  </si>
  <si>
    <t>0.1004</t>
  </si>
  <si>
    <t>0.0439</t>
  </si>
  <si>
    <t>1.3412</t>
  </si>
  <si>
    <t>0.1488</t>
  </si>
  <si>
    <t>0.0172</t>
  </si>
  <si>
    <t>0.0629</t>
  </si>
  <si>
    <t>0.0677</t>
  </si>
  <si>
    <t>0.0694</t>
  </si>
  <si>
    <t>0.0650</t>
  </si>
  <si>
    <t>0.1135</t>
  </si>
  <si>
    <t>0.1773</t>
  </si>
  <si>
    <t>0.0581</t>
  </si>
  <si>
    <t>0.0472</t>
  </si>
  <si>
    <t>0.0145</t>
  </si>
  <si>
    <t>3.3202</t>
  </si>
  <si>
    <t>0.0790</t>
  </si>
  <si>
    <t>0.8528</t>
  </si>
  <si>
    <t>0.6153</t>
  </si>
  <si>
    <t>0.5027</t>
  </si>
  <si>
    <t>0.0295</t>
  </si>
  <si>
    <t>0.0237</t>
  </si>
  <si>
    <t>0.0323</t>
  </si>
  <si>
    <t>0.0141</t>
  </si>
  <si>
    <t>0.0255</t>
  </si>
  <si>
    <t>0.0260</t>
  </si>
  <si>
    <t>0.0334</t>
  </si>
  <si>
    <t>0.0211</t>
  </si>
  <si>
    <t>0.0249</t>
  </si>
  <si>
    <t>0.0243</t>
  </si>
  <si>
    <t>0.0199</t>
  </si>
  <si>
    <t>0.0231</t>
  </si>
  <si>
    <t>0.0118</t>
  </si>
  <si>
    <t>0.0212</t>
  </si>
  <si>
    <t>0.0087</t>
  </si>
  <si>
    <t>0.0329</t>
  </si>
  <si>
    <t>0.0322</t>
  </si>
  <si>
    <t>0.0114</t>
  </si>
  <si>
    <t>0.0156</t>
  </si>
  <si>
    <t>0.0106</t>
  </si>
  <si>
    <t>0.0321</t>
  </si>
  <si>
    <t>0.0673</t>
  </si>
  <si>
    <t>0.0292</t>
  </si>
  <si>
    <t>0.2645</t>
  </si>
  <si>
    <t>0.1288</t>
  </si>
  <si>
    <t>0.0330</t>
  </si>
  <si>
    <t>0.0474</t>
  </si>
  <si>
    <t>0.0706</t>
  </si>
  <si>
    <t>0.0377</t>
  </si>
  <si>
    <t>0.0339</t>
  </si>
  <si>
    <t>0.0479</t>
  </si>
  <si>
    <t>0.0628</t>
  </si>
  <si>
    <t>0.0466</t>
  </si>
  <si>
    <t>0.0709</t>
  </si>
  <si>
    <t>0.1136</t>
  </si>
  <si>
    <t>0.0204</t>
  </si>
  <si>
    <t>0.0152</t>
  </si>
  <si>
    <t>0.0350</t>
  </si>
  <si>
    <t>0.1070</t>
  </si>
  <si>
    <t>0.0787</t>
  </si>
  <si>
    <t>0.0397</t>
  </si>
  <si>
    <t>0.0042</t>
  </si>
  <si>
    <t>0.0167</t>
  </si>
  <si>
    <t>0.0124</t>
  </si>
  <si>
    <t>0.0179</t>
  </si>
  <si>
    <t>0.0187</t>
  </si>
  <si>
    <t>0.0138</t>
  </si>
  <si>
    <t>0.0100</t>
  </si>
  <si>
    <t>0.0059</t>
  </si>
  <si>
    <t>0.0166</t>
  </si>
  <si>
    <t>0.0069</t>
  </si>
  <si>
    <t>0.0154</t>
  </si>
  <si>
    <t>0.0072</t>
  </si>
  <si>
    <t>0.0528</t>
  </si>
  <si>
    <t>0.0407</t>
  </si>
  <si>
    <t>1.9137</t>
  </si>
  <si>
    <t>0.0192</t>
  </si>
  <si>
    <t>0.0170</t>
  </si>
  <si>
    <t>0.0519</t>
  </si>
  <si>
    <t>0.1357</t>
  </si>
  <si>
    <t>0.0235</t>
  </si>
  <si>
    <t>0.8840</t>
  </si>
  <si>
    <t>0.0627</t>
  </si>
  <si>
    <t>0.0121</t>
  </si>
  <si>
    <t>0.0065</t>
  </si>
  <si>
    <t>0.0033</t>
  </si>
  <si>
    <t>0.0511</t>
  </si>
  <si>
    <t>0.0224</t>
  </si>
  <si>
    <t>0.0150</t>
  </si>
  <si>
    <t>0.0363</t>
  </si>
  <si>
    <t>P1</t>
  </si>
  <si>
    <t>P2</t>
  </si>
  <si>
    <t>P3</t>
  </si>
  <si>
    <t>P4</t>
  </si>
  <si>
    <t>P7gas</t>
  </si>
  <si>
    <t xml:space="preserve">P8 </t>
  </si>
  <si>
    <t xml:space="preserve">P14 </t>
  </si>
  <si>
    <t>P23</t>
  </si>
  <si>
    <t xml:space="preserve">P26 </t>
  </si>
  <si>
    <t>P31</t>
  </si>
  <si>
    <t>P39</t>
  </si>
  <si>
    <t xml:space="preserve">P43 </t>
  </si>
  <si>
    <t xml:space="preserve">P44 </t>
  </si>
  <si>
    <t>P45</t>
  </si>
  <si>
    <t>P50</t>
  </si>
  <si>
    <t>P53</t>
  </si>
  <si>
    <t xml:space="preserve">P55 </t>
  </si>
  <si>
    <t>P103</t>
  </si>
  <si>
    <t>P102</t>
  </si>
  <si>
    <t>P101</t>
  </si>
  <si>
    <t>P99</t>
  </si>
  <si>
    <t>P62</t>
  </si>
  <si>
    <t>P61</t>
  </si>
  <si>
    <t>P63</t>
  </si>
  <si>
    <t>P66</t>
  </si>
  <si>
    <t>P68</t>
  </si>
  <si>
    <t>P69</t>
  </si>
  <si>
    <t>P76</t>
  </si>
  <si>
    <t xml:space="preserve">P78 </t>
  </si>
  <si>
    <t>P79</t>
  </si>
  <si>
    <t>P81</t>
  </si>
  <si>
    <t xml:space="preserve">P83 </t>
  </si>
  <si>
    <t xml:space="preserve">P84 </t>
  </si>
  <si>
    <t xml:space="preserve">P87 </t>
  </si>
  <si>
    <t>P93</t>
  </si>
  <si>
    <t xml:space="preserve">P96 </t>
  </si>
  <si>
    <t>6 &amp; 35</t>
  </si>
  <si>
    <t>Carbon intensity measure</t>
  </si>
  <si>
    <t>(tCO2e / R'000)</t>
  </si>
  <si>
    <t>Carbon intensity measures (CIMs) for 58 sectors</t>
  </si>
  <si>
    <t xml:space="preserve">I108 </t>
  </si>
  <si>
    <t xml:space="preserve">I140 </t>
  </si>
  <si>
    <t>55 &amp; 56</t>
  </si>
  <si>
    <t>Activities auxilliary to financial intermediation</t>
  </si>
  <si>
    <t>49, 50, 51</t>
  </si>
  <si>
    <t>45, 46, 47</t>
  </si>
  <si>
    <t>post - 53; telecom - 61</t>
  </si>
  <si>
    <t>Coal mining</t>
  </si>
  <si>
    <t>Gold mining</t>
  </si>
  <si>
    <t>Beverages</t>
  </si>
  <si>
    <t>Tobacco</t>
  </si>
  <si>
    <t>Textiles</t>
  </si>
  <si>
    <t>Clothing</t>
  </si>
  <si>
    <t>Leather</t>
  </si>
  <si>
    <t>Wood &amp; wood products</t>
  </si>
  <si>
    <t>Paper &amp; paper products</t>
  </si>
  <si>
    <t>Rubber products</t>
  </si>
  <si>
    <t>Glass &amp; glass products</t>
  </si>
  <si>
    <t>Basic non-ferrous metals</t>
  </si>
  <si>
    <t>Printing, publishing &amp; recorded media</t>
  </si>
  <si>
    <t>Coke &amp; refined petroleum products</t>
  </si>
  <si>
    <t>Other chemicals &amp; man-made fibres</t>
  </si>
  <si>
    <t>Building construction</t>
  </si>
  <si>
    <t xml:space="preserve">Metal products excluding machinery </t>
  </si>
  <si>
    <t xml:space="preserve">Machinery &amp; equipment </t>
  </si>
  <si>
    <t>Electrical machinery &amp; apparatus</t>
  </si>
  <si>
    <t>TV, radio &amp; communication equipment</t>
  </si>
  <si>
    <t>Professional &amp; scientific equipment</t>
  </si>
  <si>
    <t xml:space="preserve">Motor vehicles, parts &amp; accessories </t>
  </si>
  <si>
    <t xml:space="preserve">Electricity, gas &amp; steam </t>
  </si>
  <si>
    <t xml:space="preserve">Water supply </t>
  </si>
  <si>
    <t>Civil engineering &amp; other construction</t>
  </si>
  <si>
    <t xml:space="preserve">Wholesale &amp; retail trade </t>
  </si>
  <si>
    <t>Catering &amp; accommodation services</t>
  </si>
  <si>
    <t xml:space="preserve">Transport &amp; storage </t>
  </si>
  <si>
    <t xml:space="preserve">Communication </t>
  </si>
  <si>
    <t xml:space="preserve">Finance &amp; insurance </t>
  </si>
  <si>
    <t xml:space="preserve">Business services </t>
  </si>
  <si>
    <t>Medical, dental &amp; veterinary services</t>
  </si>
  <si>
    <t xml:space="preserve">Other private services </t>
  </si>
  <si>
    <t>Other producers</t>
  </si>
  <si>
    <t xml:space="preserve">General government </t>
  </si>
  <si>
    <t>Labour intensity measures (Tregenna, 2010)</t>
  </si>
  <si>
    <t>Carbon intensity measures (CIMs) for detailed sectors, 2005 (Arndt et al., 2014)</t>
  </si>
  <si>
    <t>Carbon intensity measures (CIMs) for detailed products, 2005</t>
  </si>
  <si>
    <t>64, 65</t>
  </si>
  <si>
    <t>42, 43</t>
  </si>
  <si>
    <t>53, 61</t>
  </si>
  <si>
    <t>86-88, 75</t>
  </si>
  <si>
    <t>37, 59, 60, 85, 90-95</t>
  </si>
  <si>
    <t>18, 58</t>
  </si>
  <si>
    <t>49-52, 79</t>
  </si>
  <si>
    <t>20, 21</t>
  </si>
  <si>
    <t>6, 7, 8, 9</t>
  </si>
  <si>
    <t xml:space="preserve">1, 2, 3 </t>
  </si>
  <si>
    <t>45-47</t>
  </si>
  <si>
    <t>55, 56</t>
  </si>
  <si>
    <t>62, 63, 66, 68-73, 77, 78, 80-81</t>
  </si>
  <si>
    <t>28, 26</t>
  </si>
  <si>
    <t>8, 9</t>
  </si>
  <si>
    <t>41, 42, 43</t>
  </si>
  <si>
    <t>58, 59, 60, 62, 63</t>
  </si>
  <si>
    <t>75, 86-88</t>
  </si>
  <si>
    <t>90 - 93</t>
  </si>
  <si>
    <t xml:space="preserve"> 69, 70, 71, 73, 74, 78, 80, 81</t>
  </si>
  <si>
    <t>79, 95, 96</t>
  </si>
  <si>
    <t>(use handbook v7 for more detail of inclusions)</t>
  </si>
  <si>
    <t>think about biogas in cement industry?</t>
  </si>
  <si>
    <t>Carbon intensity measures (CIMs) for 58 sectors ranked</t>
  </si>
  <si>
    <t xml:space="preserve">Missing </t>
  </si>
  <si>
    <t>Labour intensity measures (Tregenna, 2010) ranked</t>
  </si>
  <si>
    <t>Carbon intensity</t>
  </si>
  <si>
    <t>Labour intensity measures (Tregenna, 2010) - high to low</t>
  </si>
  <si>
    <t>Growing of cereals and other crops n.e.c.; growing of vegetables, horticultural specialities and nursery products; growing of fruit, nuts, beverage and spice crops; farming of cattle, sheep, gotas, horses, asses, muules and hinnies; dairy farming; other animal farming; production of animal products n.e.c.; growing of crops combined with farming of animals (mixed farming); agricultural and animal husbandry services, except veterinary activities; game propagation; hunting and trapping, including related services; production of organic fertilizer; forstry and related services; logging and related services; ocean and coastal fishing; fish hatcheriesand fish farms.</t>
  </si>
  <si>
    <t>Coal Mining</t>
  </si>
  <si>
    <t>Gold Mining</t>
  </si>
  <si>
    <t>Production, processing and preserving of meat and meat products; processing and preserving of fish and fish products; processing and preserving of fruit and vegetables; manufacture of vegetable and animal oils; manufactureof dairy products; manufacture of grain mill products; manufacture of starches and starch products; manufacture of prepared animal feeds; manufacture of bakery products; manufacture of sugar, including golden syrup and cator sugar; manufacture of cocoa, chocolate and sugar confectionary; manufacture of macaroni, noodles, couscous and similar farinaceous products; manufacture of other food products n.e.c.</t>
  </si>
  <si>
    <t>Distilling, rectifying and blending of spirits; manufacture of beer and othe rmalt liquors and malt; manufacture of soft drinks; production of mineral waters</t>
  </si>
  <si>
    <t>Preparation and spinning of textile fibres; weaving of textiles; finishing of textiles; manufacture of made-up textile articles, except apparel; manufacture of carpets, rugs and mats; manufacture of cordage, rope, twine and netting; manufacture of other textiles n.e.c.</t>
  </si>
  <si>
    <t>Tanning and dressing of leather; manufacture of luggage, handbags and the like, saddlery and harness</t>
  </si>
  <si>
    <t>Manufacture of knitted and crocheted fabrics and articles; manufacture of wearing apparel, except for apparel; dressing and dyeing of fur; manufacture of arctiles of fur</t>
  </si>
  <si>
    <t>Sawmilling and planing of wood; manufacture of veneer sheets; manufacture of plywood, laminboard, particle board and other
panels and boards; manufacture of builders’ carpentry and joinery; manufacture of wooden containers; manufacture of other
products of wood; manufacture of articles of cork, straw and plaiting materials</t>
  </si>
  <si>
    <t>Manufacture of pulp, paper and paperboard; manufacture of corrugated paper and paperboard and of containers of paper and
paperboard; manufacture of other articles of paper and paperboard</t>
  </si>
  <si>
    <t>Publishing; publishing of books, brochures, musical books and other publications; publishing of newspapers, journals and periodicals;
publishing of recorded media; other publishing; printing; service activities related to printing; reproduction of recorded media</t>
  </si>
  <si>
    <t>Manufacture of basic chemicals, except fertilizers and nitrogen compounds; manufacture of fertilisers and nitrogen compounds;
manufacture of plastics in primary forms and of synthetic rubber</t>
  </si>
  <si>
    <t>Manufacture of pesticides and other agro-chemical products; manufacture of paints, varnishes and similar coatings, printing ink and
mastics; manufacture of pharmaceuticals, medicinal chemicals and botanical products; manufacture of soap and detergents, cleaning
and polishing preparations, perfumes and toilet preparations; manufacture of other chemical products n.e.c.; manufacture of manmade
fibres</t>
  </si>
  <si>
    <t>Manufacture of rubber tyres and tubes; retreading and rebuilding of rubber tyres; manufacture of other rubber products</t>
  </si>
  <si>
    <t>Manufacture of non-structural non-refractory ceramicware; manufacture of refractory ceramic products; manufacture of structural
non-refractory clay and ceramic products; manufacture of cement, lime and plaster; manufacture of articles of concrete, cement and
plaster; cutting, shaping and finishing of stone; manufacture of other non-metallic mineral products n.e.c.</t>
  </si>
  <si>
    <t>Basic iron and steel</t>
  </si>
  <si>
    <t>Casting of iron and steel; casting of non-ferrous metals; manufacture of structural metal products; manufacture of tanks, reservoirs
and similar containers of metal; manufacture of steam generators, except central heating hot water boilers; forging, pressing,
stamping and roll-forming of metal; powder metallurgy; treatment and coating of metals; general mechanical engineering on a fee or
contract basis; manufacture of cutlery, hand tools and general hardware; manufacture of other fabricated metal products n.e.c.</t>
  </si>
  <si>
    <t>Manufacture of engines and turbines, except aircraft, vehicle and motor; cycle engines; manufacture of pumps, compressors, taps
and valves; manufacture of bearings, gears, gearing and driving elements; manufacture of ovens, furnaces and furnace burners;
manufacture of lifting and handling equipment; manufacture of other general purpose machinery; manufacture of agricultural and
forestry machinery; manufacture of machine-tools; manufacture of machinery for metallurgy; manufacture of machinery for mining,
quarrying and construction; manufacture of machinery for food, beverage and tobacco processing; manufacture of machinery for
textile, apparel and leather production; manufacture of weapons and ammunition; manufacture of other special purpose machinery;
manufacture of household appliances n.e.c.; manufacture of office, accounting and computing machinery</t>
  </si>
  <si>
    <t>Manufacture of electric motors, generators and transformers; manufacture of electricity distribution and control apparatus;
manufacture of insulated wire and cable; manufacture of accumulators, primary cells and primary batteries; manufacture of electric
lamps and lighting equipment; manufacture of other electrical equipment n.e.c.</t>
  </si>
  <si>
    <t>Manufacture of electronic valves and tubes and other electronic components; manufacture of television and radio transmitters and
apparatus for line telephony and line telegraphy; manufacture of television and radio receivers, sound or video recording or
reproducing apparatus and associated goods</t>
  </si>
  <si>
    <t>Manufacture of medical and surgical equipment and orthopaedic appliances; manufacture of instruments and appliances for
measuring, checking, testing, navigating and for other purposes, except industrial process control equipment; manufacture of
industrial process control equipment; manufacture of optical instruments and photographic equipment; manufacture of watches and
clocks</t>
  </si>
  <si>
    <t>Manufacture of motor vehicles; manufacture of bodies (coachwork) for motor vehicles; manufacture of trailers and semi-trailers;
manufacture of parts and accessories for motor vehicles and their engines</t>
  </si>
  <si>
    <t>Building and repairing of ships; building and repairing of pleasure and sporting boats; manufacture of railway and tramway
locomotives and rolling stock; manufacture of aircraft and spacecraft; manufacture of motor cycles; manufacture of bicycles and
invalid carriages; manufacture of other transport equipment n.e.c.</t>
  </si>
  <si>
    <t>Manufacture of jewellery and related articles; manufacture of musical instruments; manufacture of sports goods; manufacture of
games and toys; other manufacturing n.e.c.; recycling of metal waste and scrap n.e.c.; recycling of non-metal waste and scrap n.e.c.</t>
  </si>
  <si>
    <t>Production, collection and distribution of electricity; generation; distribution of purchased electric energy only; generation and/or
distribution for own use; manufacture of gas; distribution of gaseous fuels through mains; steam and hot water supply</t>
  </si>
  <si>
    <t>Water supply</t>
  </si>
  <si>
    <t>Building of complete constructions or parts thereof; civil engineering; construction of buildings; construction of homes; construction
of other buildings; construction of other structures; construction by specialist trade contractors</t>
  </si>
  <si>
    <t>Wholesale trade and commission trade, except of motor vehicles and motor cycles; retail trade, except of motor vehicles and motor
cycles; repair of personal and household goods; sale, maintenance and repair of motor vehicles and motor cycles; retail trade in
automotive fuel</t>
  </si>
  <si>
    <t>Hotels, camping sites and other provision of short-stay accommodation; restaurants, bars and canteens</t>
  </si>
  <si>
    <t>Railway transport; other land transport; other scheduled passenger land transport; other non-scheduled passenger land transport;
freight transport by road; transport via pipelines; sea and coastal water transport; inland water transport; air transport; cargo
handling; storage and warehousing; other supporting transport activities; travel agency and related activities; activities of other transport agencies</t>
  </si>
  <si>
    <t>National postal activities; courier activities other than national postal activities; telecommunications</t>
  </si>
  <si>
    <t>Monetary intermediation; central banking; other financial intermediation n.e.c.; lease financing; other credit granting; other
financial intermediation n.e.c.; life insurance; pension funding; medical aid funding; other insurance n.e.c.</t>
  </si>
  <si>
    <t>Hospital activities: medical and dental practice activities; other human health activities; supplementary health services or
paramedical staff (practitioners); clinics and related health care services; nursing services; chiropractors and other associated health
care services; other health services; veterinary activities; social work activities</t>
  </si>
  <si>
    <t>Education; sewage and refuse disposal, sanitation and similar activities; activities of business and employers’ organisations; activities
of professional organisations; activities of trade unions; activities of religious organisations; activities of political organisations;
activities of other membership organisations n.e.c.; motion picture and video production and distribution; motion picture projection;
radio and television activities; dramatic arts, music and other arts activities; other entertainment activities n.e.c.; news agency
activities; library and archives activities; museum activities and preservation of historical sites and buildings; botanical and
zoological gardens and nature reserve activities; sporting activities; other recreational activities</t>
  </si>
  <si>
    <t>Washing and (dry-) cleaning of textiles and fur products; hairdressing and other beauty treatment; funeral and related activities;
other service activities n.e.c.</t>
  </si>
  <si>
    <t>*Nestle net-zero farm in George</t>
  </si>
  <si>
    <t>Growing of non-perennial crops; growing of perennial crops; plant propagation; animal production; mixed farming; support activities to agriculture and post-harvest crop activities; hunting, trapping and related services activities</t>
  </si>
  <si>
    <t>Silviculture and other forestry activities; logging; gathering of non-wood forest products; support services to forestry</t>
  </si>
  <si>
    <t>Fishing; aquaculture</t>
  </si>
  <si>
    <t>Mining of hard coal; mining of lignite</t>
  </si>
  <si>
    <t>Extraction of crude petroleum; extraction of natural gas</t>
  </si>
  <si>
    <t>Mining of iron ores; mining of non-ferrous metal ores (uranium, gold, chrome, copper, manganese, PGMs etc)</t>
  </si>
  <si>
    <t>Quarrying of stone, sand and clay; mining and quarrying n.e.c.</t>
  </si>
  <si>
    <t>Support activities for petroleumand natural gas extraction; support activities for other mining and quarrying</t>
  </si>
  <si>
    <t>Processing and preserving of meat; processing and preserving of fish, crustaceans and molluscs; processing and preserving of fruit and vegetables; manufacture of vegetable and animal oils and fats; manufacture of dairy products; manufacture of grain mill products, starches and starch products; manufacture of other products; manufacture of prepared animal feed</t>
  </si>
  <si>
    <t>Manufacture of beverages (spirits, wines, liquors, malt, soft drinks, production of mineral waters and other bottled waters</t>
  </si>
  <si>
    <t>Spinning, weaving and finishing of textile; preparation and spinning of textile fibres; manufacturing of other textiles</t>
  </si>
  <si>
    <t>Manufacturing of wearing apparel, except for apparel; manufacture of articles of fur; manufacture of knitted and crocheted apparel</t>
  </si>
  <si>
    <t>Tanning and dressing of leather; manufacture of luggage, handbags, saddlery, and harness; dressing and dyeing of fur; manufacture of footwear</t>
  </si>
  <si>
    <t>Sawmilloing and planing of wood; manufacture of products of wood, cork, strawand plaiting materials</t>
  </si>
  <si>
    <t>Printing and service activities related to printing; reproduction of recorded media</t>
  </si>
  <si>
    <t>Manufacture of coke oven products; manufacture of refined petroleum products</t>
  </si>
  <si>
    <t>Manufacture of basic chemicals, fertilizers and nitrogen compounds, plastics and synthetic rubber in primary forms; manufacture of other chemical products (pesticides, paints and varnishes, soap and detergents,cleaning and polishing preparations, perfume and toilet preparations, explosives and pyrotechnin products, adhesives, glues, sizes and cements); manufacture of man-made fibres</t>
  </si>
  <si>
    <t>Manufacture of pharmaceuticals, medicinal chemical and botanical products</t>
  </si>
  <si>
    <t>Manufacture of rubber products; manufacture of plastic products</t>
  </si>
  <si>
    <t>Manufacture of glass and glass products; manufacture of non-metallic mineral products n.e.c. (manufacture of refractory products, clay building material, other porcelain and ceramic products, cement, lime and plaster, articles of concrete, cement and plaster, cutting, shaping and finishing of stone)</t>
  </si>
  <si>
    <t>Manufacture of basic iron and steel; manufacture of basic precious and other non-ferrous metals (refining of precious metals e.g. gold, silver and platnium); casting of metals(iron, steel, non-ferrous metals)</t>
  </si>
  <si>
    <t>Manufacture of structural metal products and parts thereof (metal doors, windows and gates), tanks, reservoirs and steam generators (except central heating hot water boilers); manufacture of weapons and ammunition; manufacture of other fabricated metal products; metalworkingservice activities (forging, pressing, stamping and roll-formingof metal; powder metallurgy, treatment and coating of metals, machining, general mechanical engineering on a fee/contract basis, manufacture of cutlery, hand tools and general hardware, metal containers, cables and wire products, springs, metal fasteners)</t>
  </si>
  <si>
    <t>Manufacture of electronic components and boards; manufacture of computers and peripheral equipment; manufacture of communication equipment; manufacture of consumer electronics; manufacture of measuring, testing, navigatingand control equipment; watches and clocks; manufacturing of irradiation, electromedical and electrotherapeutic equipment; manufacture of optical instrumentsand photographic equipment; manufacture of magnetic and optical media</t>
  </si>
  <si>
    <t>Manufacture of electric motors, generators, transformerscand electricity distribution and control apparatus; manufacture of batteries and accumulators; manufacture of wiring and wiring devices; manufacture of electric lighting equipment; manufacture of domestic appliances; manufacture of other electrical equipment</t>
  </si>
  <si>
    <t>Manufacture of general-prupose machinery (engines and turbines, except aircraft, vehicle and cycle engines, fluid power equipment, othe rpumps, compressors, taps and valves, bearings, gears, gearing and driving elements, ovens, furnaces and furnace burners, lifting and handling equipment, office machinery and equipment, except computersand peripheral equipment, power-driven hand tools. other genearl-purpose machinery); manufacture of special-purpose machinery (agrultural and forestry, metal-forming machinery and machine tools, machinery for metallurgy, mining, quarrying, construction, food, beverage and tobacco processing, machinery for textile, apparel and leather production, other)</t>
  </si>
  <si>
    <t>Manufacture of motor vehicles; manufacture of bodies (coachwork) for motor vehicles; manufacture of trailersand semi-trailers; manufacture of parts and accessories for motor vehicles</t>
  </si>
  <si>
    <t>Building of ships and boats; manufacturing of railway locomotives and rolling stock; manufacturing of air and spacecraft a related machinery; manufacture of military fighting vehicles; manufacture of other transport equipment n.e.c. (motorcycles, bicycles and invalid carriages)</t>
  </si>
  <si>
    <t>Manufacture of jewellery, bijouterie and related article (jewellery and related articles composed of precious metals, preciousand semi-precious stone and perals, other precious and semi-precious stone cutting and polishing, manufacture of imitation jewellery and related articles); manufacture of musical instruments; manufacture of sports goods; manufacture of games and toys; manufacture of medical and dental instruments and suppleis; other manufacturing n.e.c.</t>
  </si>
  <si>
    <t>Repair of fabricated metal products, machinery and equipment; installation of industrial machinery and equipment</t>
  </si>
  <si>
    <t>Electric power generatiom, transmission and distribution; mnufacture of gas; steam and air conditiong supply</t>
  </si>
  <si>
    <t>Waste collection; waste treatment and disposal; materials recovery</t>
  </si>
  <si>
    <t>Remediation ativities and other waste management services</t>
  </si>
  <si>
    <t>Constuction of roads and railways; constuction of utility projects; construction of other civil engineering projects</t>
  </si>
  <si>
    <t>Demolition and site preparation; electical, plumbing and other constuction installation activities; building completion and finishing (and painting, decorating, shop fitting); other specialized construction activities (and renting of construction machinery and equipment - with operator)</t>
  </si>
  <si>
    <t>Sale of motor vehicles; maintenance and repair of motor vehicles; sale of motor vehicle parts and accessories; sale, maintenance and repair of motorcycles and related parts and accessories; retail of automotive fule in specialized stores</t>
  </si>
  <si>
    <t>Wholesale on a fee or contract basis; wholesale of agricultural raw materialsand live animals; wholesale of food, beverages and tobacco; wholesale of houshold goods (textiles, clothing, footwear, other household goods, books, stationery, pharmaceuticals, toiletries and medical equipment); wholesale of machinery, equipment and supplies (computers, software, electronic and telecommunications equipments and parts, agricultural machinery); other specialised wholesale (solid, liquid and gaseous fules and related products, metals and metal ores, gold, construction material, hardware, plumbing and heating equipment and supplies, waste and scrap and other products, used parts and accessories including scrapyards, tarde in diamonds, pearls and other precious and semi-precious stones); non-specialised wholesale trade</t>
  </si>
  <si>
    <t>Retail sale in non-specialized stores; retail sale of food, beverages and tobacco in specialised stores; retail sale of information and communications equipment in specialized stores; retail sale of other household equipment in specialized stores; retail sale of cultural and recreation goods in specialized stores (books, newspapers, stationary, music and video recordings, sporting equipment, games and toys); retail sale of other goods in specialized stores (clothing, leather articles, footwear, pharmaceutical and medical goods, cosmetic and toilet articles, jewellery, watches and clocks, new and second-hand goods); retail via stalls and markets; retail tarde not in stores, stalls or markets)</t>
  </si>
  <si>
    <t>Transport via railways (passenger rail transport, interurban, freight rail transport); other land transport (suburban and urban, minibus taxi, bus, freight transport by road); transport via pipeline</t>
  </si>
  <si>
    <t>Sea and coastal water trasnport (passenger and freight); inland water transport (passenger and freight)</t>
  </si>
  <si>
    <t>Passenger and freight air transport</t>
  </si>
  <si>
    <t>Warehousing and storage; support activities for transportation (parking garages and parking lots, roads and toll roads, cargo handling, services incidental to land/water/air tarnsportation)</t>
  </si>
  <si>
    <t>Postal activities; courier activities</t>
  </si>
  <si>
    <t>Short term accommodation activities (hotels, motels, guesthouses, bed and breakfast, pensions, youth hostelsand mountain refuges, visitor flats, bungalows, tim-shar eunits, holiday homes); camping grounds, recreational vehicle parks and trailer parks; other accommodation</t>
  </si>
  <si>
    <t>Restaurant and mobile food service activites; event caterung and other food service activities; beverage serving activites</t>
  </si>
  <si>
    <t>Publishing of books, periodicals and other publishing activities; software publishing</t>
  </si>
  <si>
    <t>Motion picture, video and television programme activities (production, post-production and distribution)</t>
  </si>
  <si>
    <t>Radio broadcasting; television programming and broadcasting activities</t>
  </si>
  <si>
    <t>Wired telecommunications activities; wireless telecommunication activities; satellite telecommunications activities; other telecommunications activities</t>
  </si>
  <si>
    <t>Computer programming, consultancy and related activities</t>
  </si>
  <si>
    <t>Other information service activities (news agency activities)</t>
  </si>
  <si>
    <t>Monetary intermediation (central banking and other moentary intermediation); activities of holding companies; trusts, funds and similar financial entities; other financial service activities, except insurance and pension funding activities (financial leasing, other credit granting)</t>
  </si>
  <si>
    <t>Insurance, reinsurance, pension funding (except compulsory socialsecurity)</t>
  </si>
  <si>
    <t>Activities auxiliary to financial service and insurance activities, excpeyt insurance and pension funding (administration of financial markets, security and commodity contracts brokerage and other); activities auxiliary to insurance and pension funding (risk and damage evaluation, insurance agents and brokers); fund management activities</t>
  </si>
  <si>
    <t>Legal activities; acounting, bookkeeping and auditing activities, tax consultancy</t>
  </si>
  <si>
    <t>Activities of head offices; managemet consultancy activities</t>
  </si>
  <si>
    <t>Architectural and engineering activitiesand related technical consultancy (engineering, architectural activities, consulting engineers, quantity surveyors, lnd surveyors, geological and prospecting activities on a fee or contractbasis, activities of non-registered architects e.g. tracers and draughtsmen); technical testing and analysis</t>
  </si>
  <si>
    <t>Research and experimental development on natural sciences and engineering &amp; social sciences and humanities</t>
  </si>
  <si>
    <t>Advertising; market research and public opinion polling</t>
  </si>
  <si>
    <t>Specialized design activities; photographic activities; other professional, scientific and technical activities</t>
  </si>
  <si>
    <t>Vetinary activities</t>
  </si>
  <si>
    <t>Rental and leasing of motor vehicles (without driver); renting and leasing of personal and household goods (recreational and sports goods, veido tapes and disks and other); renting and leasing of machinery, equipment and tangible goods (land/water/air transport, agricultural machinery and equipment, construction and civil engineering mcahinery and equipment, office machinery and equipment); leasing of intellectual property and similarproducts, except copyrighted works</t>
  </si>
  <si>
    <t>Activities of employment placement activities; temporary employment agency activities; other human resource provision</t>
  </si>
  <si>
    <t>Travel agency and tour operator activities; other reservation service and related activities</t>
  </si>
  <si>
    <t>Private security activities, security systems service activities; investigation activities</t>
  </si>
  <si>
    <t>Combined facilities support activities; cleaning activities (general cleaning of buildings, other building and industrial cleaning activities); landscape care and maintenance service activities</t>
  </si>
  <si>
    <t>Office administrative and support activities (combined office administrative service activities, photocopying, document preparation and other specialized officew support activities; activiities of call centres; organization of conventions and trade shows; business support activities n.e.c. (activities of collection agencies and credit bureaus, packaging activities, other)</t>
  </si>
  <si>
    <t>Administration of the state and the economic and social policyof the community (general public administration at National Govt, Provincial Govt, Local Govt levels); regulation of the activiities of providing healthj care, education, cultural services and other social services, excluding social security; regulation and contribution to more efficient operationof business; foreign affairs; defence activities; public oredr and safety activities; compulsory social security activities</t>
  </si>
  <si>
    <t>Pre-primary and primary education; secondary education; higher education; other education (sports and recreation, cultural, other n.e.c.); educational support activities</t>
  </si>
  <si>
    <t>Hospital activities; medical and dental practice activities, other human health activities</t>
  </si>
  <si>
    <t>Residential nursing care facilities; residential care for mental retardation, mental health and subtance abuse; residential care activities for the elderly and disabled; other residential care activities</t>
  </si>
  <si>
    <t>Social work activities without accommodation for the elderly, other social work activities without accommodation</t>
  </si>
  <si>
    <t>Libraries, archives, museums and other cultural activities (historical sites, botanical and zoological gardens and nature reserves)</t>
  </si>
  <si>
    <t>Sports activities (operation of sports facilities, activities of sports clubs, other); other amusement and recreation activities (amusement parks and theme parks, other)</t>
  </si>
  <si>
    <t>Activities of business, employers and professional membership organizations; activities of trade unions; actiivities of other membership organizations (religious, political, other n.e.c.)</t>
  </si>
  <si>
    <t>Repair of computers and communication equipment; repair of personal household goods (consumer electronics, household appliances and home and garden equipment, footwear and leather goods, furniture, other)</t>
  </si>
  <si>
    <t>Other personal activities (washing and (dry)cleaning of textile and fur products, hairdressing and other beauty treatment, funeral and related activities)</t>
  </si>
  <si>
    <t>Undifferentiated goods-producing / service-producing actiivities of private households for own use</t>
  </si>
  <si>
    <t>Activities of extraterritorial organizationsand bodies, not economically active people, unemployed people etc.</t>
  </si>
  <si>
    <t>Inclusions</t>
  </si>
  <si>
    <t>Activities included in the sector (Tregenna, 2010)</t>
  </si>
  <si>
    <t>comments</t>
  </si>
  <si>
    <t>Agriculture – adds Forestry (and Fishing) - an issue on the emissions side, as forestry is both a source and a sink (though we don’t have huge forests</t>
  </si>
  <si>
    <t>25, 221</t>
  </si>
  <si>
    <t>301, 302, 303, 304</t>
  </si>
  <si>
    <t>305, 306</t>
  </si>
  <si>
    <t>311, 312</t>
  </si>
  <si>
    <t>313, 314, 315</t>
  </si>
  <si>
    <t>321, 322</t>
  </si>
  <si>
    <t>324, 325, 326</t>
  </si>
  <si>
    <t>333, 335</t>
  </si>
  <si>
    <t>331, 332</t>
  </si>
  <si>
    <t>335, 336</t>
  </si>
  <si>
    <t>351, 353</t>
  </si>
  <si>
    <t>354, 355</t>
  </si>
  <si>
    <t>356, 357, 358, 359</t>
  </si>
  <si>
    <t>371, 372, 373</t>
  </si>
  <si>
    <t>374, 375, 376</t>
  </si>
  <si>
    <t>381, 382, 383</t>
  </si>
  <si>
    <t>384, 385, 386, 387</t>
  </si>
  <si>
    <t>392, 393, 395</t>
  </si>
  <si>
    <t>411, 412, 413</t>
  </si>
  <si>
    <t>501, 502, 503, 504, 505</t>
  </si>
  <si>
    <t>0100, 0200, 0900</t>
  </si>
  <si>
    <t>SIC division code (7th edn)</t>
  </si>
  <si>
    <t>SIC division (edn 7)</t>
  </si>
  <si>
    <t>SIC division (edn 5)</t>
  </si>
  <si>
    <t>11, 12, 13</t>
  </si>
  <si>
    <t>SIC division (5th edn)</t>
  </si>
  <si>
    <t>CPC</t>
  </si>
  <si>
    <t>011-019</t>
  </si>
  <si>
    <t>021, 022, 023, 024, 029</t>
  </si>
  <si>
    <t>031, 032</t>
  </si>
  <si>
    <t>041, 042, 049</t>
  </si>
  <si>
    <t>130, 141, 142</t>
  </si>
  <si>
    <t>215-217</t>
  </si>
  <si>
    <t>221-223</t>
  </si>
  <si>
    <t>241-243</t>
  </si>
  <si>
    <t>261-268</t>
  </si>
  <si>
    <t>273, 279</t>
  </si>
  <si>
    <t>282, 283</t>
  </si>
  <si>
    <t>291, 292</t>
  </si>
  <si>
    <t>293-296</t>
  </si>
  <si>
    <t>311-317, 319</t>
  </si>
  <si>
    <t>322-328</t>
  </si>
  <si>
    <t>331-348</t>
  </si>
  <si>
    <t>341-345, 347, 348</t>
  </si>
  <si>
    <t>363, 364, 369</t>
  </si>
  <si>
    <t>376, 379</t>
  </si>
  <si>
    <t>383-387, 389</t>
  </si>
  <si>
    <t>391-393, 399</t>
  </si>
  <si>
    <t>411, 412</t>
  </si>
  <si>
    <t>413-416</t>
  </si>
  <si>
    <t>422, 423</t>
  </si>
  <si>
    <t>434, 439</t>
  </si>
  <si>
    <t>441-447, 449</t>
  </si>
  <si>
    <t>451, 452</t>
  </si>
  <si>
    <t>461-465, 469</t>
  </si>
  <si>
    <t>471-476, 478, 479</t>
  </si>
  <si>
    <t>481-484</t>
  </si>
  <si>
    <t>491, 492</t>
  </si>
  <si>
    <t>493, 494</t>
  </si>
  <si>
    <t>531, 532</t>
  </si>
  <si>
    <t>541-547</t>
  </si>
  <si>
    <t>611, 612, 621-625</t>
  </si>
  <si>
    <t>631, 632</t>
  </si>
  <si>
    <t>633, 634</t>
  </si>
  <si>
    <t>641, 642</t>
  </si>
  <si>
    <t>651-653</t>
  </si>
  <si>
    <t>660, 671-676, 679</t>
  </si>
  <si>
    <t>711, 712</t>
  </si>
  <si>
    <t>713, 714</t>
  </si>
  <si>
    <t>715, 716</t>
  </si>
  <si>
    <t>721, 722</t>
  </si>
  <si>
    <t>731-733</t>
  </si>
  <si>
    <t>811-814</t>
  </si>
  <si>
    <t>821-824</t>
  </si>
  <si>
    <t>831-839</t>
  </si>
  <si>
    <t>841-846</t>
  </si>
  <si>
    <t>851-855, 859, 861-863, 871-873, 881-889</t>
  </si>
  <si>
    <t>891-894</t>
  </si>
  <si>
    <t>911-913, 941-945, 949</t>
  </si>
  <si>
    <t>931-935</t>
  </si>
  <si>
    <t>921-925, 929</t>
  </si>
  <si>
    <t>951, 952, 959, 961-966, 969, 971-973, 979, 980, 990</t>
  </si>
  <si>
    <t>SU classification (StatsSA, 2015) - SIC 5th edn</t>
  </si>
  <si>
    <t>221 = EXTRACTION OF CRUDE PETROLEUM AND NATURAL GAS; SERVICE ACTIVITIES INCIDENTAL TO OIL AND GAS EXTRACTION, EXCLUDING SURVEYING</t>
  </si>
  <si>
    <t>301, 302, 303</t>
  </si>
  <si>
    <t>333, 334</t>
  </si>
  <si>
    <t>331, 332, 333</t>
  </si>
  <si>
    <t>Manufacture of coke oven products; petroleum refineries/synthesisers; processing of nuclear fuel (333)</t>
  </si>
  <si>
    <t>steam and hot water = 413</t>
  </si>
  <si>
    <t>Site preparation; construction of civil engineering structures (5022); building installation; plumbing; electrical contracting; shopfitting;
other building installation n.e.c.; building completion; painting and decorating; other building completion n.e.c.; renting of
construction or demolition equipment with operators</t>
  </si>
  <si>
    <t>61, 62, 63</t>
  </si>
  <si>
    <t>71, 72, 73, 74</t>
  </si>
  <si>
    <t>Administration of financial markets (8311); security dealing activities; activities auxiliary to financial intermediation n.e.c.; activities auxiliary
to insurance and pension funding; real estate activities with own or rented property; renting of land transport equipment; renting of
water transport equipment; renting of air transport equipment; renting of agricultural machinery and equipment; renting of
construction and civil engineering machinery and equipment; renting of office machinery and equipment (including computers);
renting of other machinery and equipment n.e.c.; renting of personal and household goods n.e.c.; hardware consultancy; software
consultancy and supply; data processing; data base activities; maintenance and repair of office, accounting and computing
machinery; other computer related activities; research and experimental development on natural sciences and engineering;
research and experimental development on social sciences and humanities; legal activities; accounting, book-keeping and auditing
activities; tax consultancy; marketing research and public opinion polling; business and management consultancy activities;
architectural and engineering activities and related technical consultancy; technical testing and analysis; advertising; labour
recruitment and provision of personnel; investigation and security activities; building and industrial plant cleaning activities;
photographic activities; packaging activities; other business activities n.e.c.</t>
  </si>
  <si>
    <t>831(8311, 8312, 8319), 832, 84, 85, 86, 87, 88</t>
  </si>
  <si>
    <t>81, 82</t>
  </si>
  <si>
    <t>92, 94, 95, 96</t>
  </si>
  <si>
    <t>Extraction of crude petroleum and natural gas; service activities incidental to oil and gas extraction, excluding surveying; mining of iron ore; mining of non-ferrous metal ores, excpet gold and uranium; stone quarrying, clayand sand-pits; mining of precious and semi-precious stones, excpet diamonds; asbestos; other minerals and materials n.e.c.; service activities incidental to mining of minerals</t>
  </si>
  <si>
    <t>221, 24, 25</t>
  </si>
  <si>
    <r>
      <t>Gold mining</t>
    </r>
    <r>
      <rPr>
        <sz val="10"/>
        <color rgb="FFFF0000"/>
        <rFont val="Calibri"/>
        <family val="2"/>
        <scheme val="minor"/>
      </rPr>
      <t xml:space="preserve"> (does this include uranium?)</t>
    </r>
  </si>
  <si>
    <t>501, 503, 504, 505</t>
  </si>
  <si>
    <t>831, 832, 84, 85, 86, 87, 88</t>
  </si>
  <si>
    <t>High employment</t>
  </si>
  <si>
    <t>Low employment</t>
  </si>
  <si>
    <t>Employment multiplier (rank)</t>
  </si>
  <si>
    <t>Employment multiplier ranking</t>
  </si>
  <si>
    <t>A: employment intensity rank 1-20</t>
  </si>
  <si>
    <t>B: employment intensity rank 1-20</t>
  </si>
  <si>
    <t>C: employment intensity rank 20-46</t>
  </si>
  <si>
    <t>D: employment intensity rank 20-46</t>
  </si>
  <si>
    <r>
      <t xml:space="preserve">Basic chemicals </t>
    </r>
    <r>
      <rPr>
        <sz val="10"/>
        <color rgb="FFFF0000"/>
        <rFont val="Calibri"/>
        <family val="2"/>
        <scheme val="minor"/>
      </rPr>
      <t>(see note below)</t>
    </r>
  </si>
  <si>
    <t>group with basic chemicals above</t>
  </si>
  <si>
    <t>Coal is the most carbon intense product in the South African economy, with a 2005 CIM of 4.78, decreasing to 3.2 in 2015. Electricity generation and distribution both have high CIMs (generation emissions are attributed to both, because transmission losses are not adequately tracked in the SUT). Oil, gas, and petroleum products have unsurprisingly high CIMs, but natural water and water distribution are also high; this is a result of South Africa’s artificially interconnected water catchment and management system, with pumped storage, large pipelines and high infrastructural investment. Trade industries and support services round out the top ten, although non-metallic manufactured products replace the latter in 2015. As with the industries, most products demonstrate a reduction in carbon intensity over the study period, as GDP grows, but national emissions remain stable.</t>
  </si>
  <si>
    <t>A: mitigation level below 0.05</t>
  </si>
  <si>
    <t>B: mitigation level above 0.05</t>
  </si>
  <si>
    <t>C: mitigation level below 0.05</t>
  </si>
  <si>
    <t>D: mitigation level above 0.05</t>
  </si>
  <si>
    <t>in order of highest employment multiplier to lowest</t>
  </si>
  <si>
    <t>in order of lowest employment multiplier to highest</t>
  </si>
  <si>
    <t>Note</t>
  </si>
  <si>
    <t>2015 (tCO2e/R'000)</t>
  </si>
  <si>
    <t>Employment multiplier rank</t>
  </si>
  <si>
    <t>Matching mitigation potential of sectors (Reeler, 2020) - high to low</t>
  </si>
  <si>
    <t>Manufacturing n,e,c, recycling</t>
  </si>
  <si>
    <t>average</t>
  </si>
  <si>
    <t xml:space="preserve">median </t>
  </si>
  <si>
    <t>Labour multiplier rank</t>
  </si>
  <si>
    <t>Here 1 is the worst</t>
  </si>
  <si>
    <t xml:space="preserve">Construction </t>
  </si>
  <si>
    <t>Is there any way to disaggreagate the labour multiplier here?</t>
  </si>
  <si>
    <t>Carbon-intensity</t>
  </si>
  <si>
    <t>caveat - water and air are more carbon intensive</t>
  </si>
  <si>
    <t>Nuclear fuel and basic chemicals</t>
  </si>
  <si>
    <t>includes mining of uranium ore for carbon intensity value</t>
  </si>
  <si>
    <r>
      <t>Gold mining</t>
    </r>
    <r>
      <rPr>
        <sz val="8"/>
        <color rgb="FFFF0000"/>
        <rFont val="Calibri"/>
        <family val="2"/>
        <scheme val="minor"/>
      </rPr>
      <t xml:space="preserve"> (does this include uranium?)</t>
    </r>
  </si>
  <si>
    <r>
      <t>Basic chemicals (</t>
    </r>
    <r>
      <rPr>
        <sz val="10"/>
        <color rgb="FFFF0000"/>
        <rFont val="Calibri"/>
        <family val="2"/>
        <scheme val="minor"/>
      </rPr>
      <t>334)</t>
    </r>
  </si>
  <si>
    <t>331, 332, 333, 334, 335, 336, 337</t>
  </si>
  <si>
    <t>341, 342, 343, 344, 345, 347, 348</t>
  </si>
  <si>
    <t>171, 172, 173, 174</t>
  </si>
  <si>
    <t>120, 151, 152, 153, 154, 161, 162, 163</t>
  </si>
  <si>
    <t>log - the higher the better (less carbon intensive)</t>
  </si>
  <si>
    <t>25, 2212</t>
  </si>
  <si>
    <t>2211, 2212, 24, 25</t>
  </si>
  <si>
    <t>Gas sector (natural gas)</t>
  </si>
  <si>
    <t>Electricity</t>
  </si>
  <si>
    <t>Absolute value of logged carbon-intensity</t>
  </si>
  <si>
    <t>31.5 rank</t>
  </si>
  <si>
    <r>
      <rPr>
        <b/>
        <sz val="10"/>
        <color theme="1"/>
        <rFont val="Calibri"/>
        <family val="2"/>
        <scheme val="minor"/>
      </rPr>
      <t>411</t>
    </r>
    <r>
      <rPr>
        <sz val="10"/>
        <color theme="1"/>
        <rFont val="Calibri"/>
        <family val="2"/>
        <scheme val="minor"/>
      </rPr>
      <t xml:space="preserve"> + (</t>
    </r>
    <r>
      <rPr>
        <sz val="8"/>
        <color theme="1"/>
        <rFont val="Calibri"/>
        <family val="2"/>
        <scheme val="minor"/>
      </rPr>
      <t>412, 413)</t>
    </r>
  </si>
  <si>
    <t>Mining and metal ores</t>
  </si>
  <si>
    <t xml:space="preserve">Forestry </t>
  </si>
  <si>
    <t>2212, 24</t>
  </si>
  <si>
    <t>Sectors</t>
  </si>
  <si>
    <t>eSAGE</t>
  </si>
  <si>
    <t>SATIM</t>
  </si>
  <si>
    <t>aagri</t>
  </si>
  <si>
    <t>AGR</t>
  </si>
  <si>
    <t>afore</t>
  </si>
  <si>
    <t>coal</t>
  </si>
  <si>
    <t>afish</t>
  </si>
  <si>
    <t>Fisheries</t>
  </si>
  <si>
    <t>mi</t>
  </si>
  <si>
    <t>acoal</t>
  </si>
  <si>
    <t>hydr</t>
  </si>
  <si>
    <t>Hydrogen</t>
  </si>
  <si>
    <t>agold</t>
  </si>
  <si>
    <t>fb</t>
  </si>
  <si>
    <t>amore</t>
  </si>
  <si>
    <t>Metal ore mining</t>
  </si>
  <si>
    <t>ot</t>
  </si>
  <si>
    <t>Other industry</t>
  </si>
  <si>
    <t>amine</t>
  </si>
  <si>
    <t>pp</t>
  </si>
  <si>
    <t>acoil</t>
  </si>
  <si>
    <t>petr</t>
  </si>
  <si>
    <t>Petroleum</t>
  </si>
  <si>
    <t>angas</t>
  </si>
  <si>
    <t>Natural gas mining</t>
  </si>
  <si>
    <t>cp</t>
  </si>
  <si>
    <t>Chemicals</t>
  </si>
  <si>
    <t>ahydr</t>
  </si>
  <si>
    <t>nm</t>
  </si>
  <si>
    <t>Non-metallics</t>
  </si>
  <si>
    <t>afood</t>
  </si>
  <si>
    <t>Food processing</t>
  </si>
  <si>
    <t>is</t>
  </si>
  <si>
    <t>Iron and steel</t>
  </si>
  <si>
    <t>abevt</t>
  </si>
  <si>
    <t>nf</t>
  </si>
  <si>
    <t>Nonferrous metals</t>
  </si>
  <si>
    <t>atext</t>
  </si>
  <si>
    <t>elec</t>
  </si>
  <si>
    <t>aclth</t>
  </si>
  <si>
    <t>COM</t>
  </si>
  <si>
    <t>Commerce</t>
  </si>
  <si>
    <t>aleat</t>
  </si>
  <si>
    <t>tranlp</t>
  </si>
  <si>
    <t>Land transport - passenger</t>
  </si>
  <si>
    <t>afoot</t>
  </si>
  <si>
    <t>tranlf</t>
  </si>
  <si>
    <t>Land transport - freight</t>
  </si>
  <si>
    <t>awood</t>
  </si>
  <si>
    <t>trano</t>
  </si>
  <si>
    <t>apapr</t>
  </si>
  <si>
    <t>trana</t>
  </si>
  <si>
    <t>aprnt</t>
  </si>
  <si>
    <t>Printing and publishing</t>
  </si>
  <si>
    <t>apetr</t>
  </si>
  <si>
    <t>abchm</t>
  </si>
  <si>
    <t>aochm</t>
  </si>
  <si>
    <t>Other chemicals</t>
  </si>
  <si>
    <t>arubb</t>
  </si>
  <si>
    <t>aplas</t>
  </si>
  <si>
    <t>aglas</t>
  </si>
  <si>
    <t>anmet</t>
  </si>
  <si>
    <t>Non-metals</t>
  </si>
  <si>
    <t>airon</t>
  </si>
  <si>
    <t>anfrm</t>
  </si>
  <si>
    <t>ametp</t>
  </si>
  <si>
    <t>Metal products</t>
  </si>
  <si>
    <t>amach</t>
  </si>
  <si>
    <t>Machinery</t>
  </si>
  <si>
    <t>aemch</t>
  </si>
  <si>
    <t>asequ</t>
  </si>
  <si>
    <t>Scientific equipment</t>
  </si>
  <si>
    <t>avehi</t>
  </si>
  <si>
    <t>Vehicles</t>
  </si>
  <si>
    <t>atequ</t>
  </si>
  <si>
    <t>afurn</t>
  </si>
  <si>
    <t>aoman</t>
  </si>
  <si>
    <t>aelec</t>
  </si>
  <si>
    <t>awatr</t>
  </si>
  <si>
    <t>acons</t>
  </si>
  <si>
    <t>atrad</t>
  </si>
  <si>
    <t>ahotl</t>
  </si>
  <si>
    <t>Hotels and catering</t>
  </si>
  <si>
    <t>atrps</t>
  </si>
  <si>
    <t>Other transport services</t>
  </si>
  <si>
    <t>altrp-p</t>
  </si>
  <si>
    <t>altrp-f</t>
  </si>
  <si>
    <t>awtrp</t>
  </si>
  <si>
    <t>Water transport - passenger</t>
  </si>
  <si>
    <t>aatrp</t>
  </si>
  <si>
    <t>Water transport - freight</t>
  </si>
  <si>
    <t>acomm</t>
  </si>
  <si>
    <t>Communication</t>
  </si>
  <si>
    <t>afsrv</t>
  </si>
  <si>
    <t>absrv</t>
  </si>
  <si>
    <t>Business services</t>
  </si>
  <si>
    <t>agsrv</t>
  </si>
  <si>
    <t>Government services</t>
  </si>
  <si>
    <t>aosrv</t>
  </si>
  <si>
    <t>Other services and producers</t>
  </si>
  <si>
    <t>000s</t>
  </si>
  <si>
    <t>total</t>
  </si>
  <si>
    <t>flab-p</t>
  </si>
  <si>
    <t>flab-m</t>
  </si>
  <si>
    <t>flab-s</t>
  </si>
  <si>
    <t>flab-t</t>
  </si>
  <si>
    <t>&lt;Gr 5</t>
  </si>
  <si>
    <t>Gr6-11</t>
  </si>
  <si>
    <t>Gr 12</t>
  </si>
  <si>
    <t>&gt;Gr 12</t>
  </si>
  <si>
    <t>aprtr</t>
  </si>
  <si>
    <t>Product intensity where needed (2015)</t>
  </si>
  <si>
    <t>SIC</t>
  </si>
  <si>
    <t>Product code</t>
  </si>
  <si>
    <t>Product</t>
  </si>
  <si>
    <t>C-I</t>
  </si>
  <si>
    <t>Carbon intensity measures (CIMs) for products. Reeler (2021).</t>
  </si>
  <si>
    <t>gas</t>
  </si>
  <si>
    <t>electricity</t>
  </si>
  <si>
    <t>Dissagregation</t>
  </si>
  <si>
    <t>Income (R) in 2016</t>
  </si>
  <si>
    <t>% share</t>
  </si>
  <si>
    <t>calc for x</t>
  </si>
  <si>
    <t>Labour in 2016</t>
  </si>
  <si>
    <t>as a proportion</t>
  </si>
  <si>
    <t>SIC code</t>
  </si>
  <si>
    <t>Product CIM</t>
  </si>
  <si>
    <t>median</t>
  </si>
  <si>
    <t>Gas</t>
  </si>
  <si>
    <t>SIC 411</t>
  </si>
  <si>
    <t>SIC 412</t>
  </si>
  <si>
    <t>calc for individual ranks</t>
  </si>
  <si>
    <t>aggregated rank</t>
  </si>
  <si>
    <t>Low carbon intensity</t>
  </si>
  <si>
    <t>High carbon intensity</t>
  </si>
  <si>
    <t>t&lt;b</t>
  </si>
  <si>
    <t>C. Coal mining (21); Finance &amp; insurance (81, 82); Post &amp; telecommunication (75); Manufacturing n.e.c, recycling (392, 393, 395); Other transport equipment (384-387); Other private services (92, 94-96); Health (med, dent, vet) &amp; social work (93)</t>
  </si>
  <si>
    <t>quadrant</t>
  </si>
  <si>
    <t>B. Textiles (311, 312); Agriculture(11); Fishing (13); Building construction (502); Metal products excluding machinery (354, 355); Civil engineering &amp; other construction (501, 503-505); Business services (84, 86, 88); Paper &amp; paper products (323)</t>
  </si>
  <si>
    <t>D. Gas sector (natural) (2211); Gas (412); Electricity (411); Collection, purification &amp; distribution of water (42); Coke &amp; refined petroleum products inc. nuclear fuel  (331-333); Mining of metal ores (24); Other mining &amp; quarrying (221, 25); Basic precious &amp; non-ferrous metals (352); Basic chemicals (334); Basic iron &amp; steel (351, 353); Transport &amp; storage (71-74); Plastic products (338); Other chemicals &amp; man-made fibres (335, 336); Non-metallic minerals (342); Gold mining (23); Glass &amp; glass products (341); Rubber products (337); Electrical machinery &amp; apparatus (24)</t>
  </si>
  <si>
    <t>A. Other producers/activities (99); Clothing (313, 314, 315); Catering and accommodation (64); Forestry (12); Furniture (391); Leather (316); Wood and wood products (321, 322); Wholesale and retail trade (61, 62, 63); Footwear (317); Food (301-304); Motor vehicles, parts &amp; accessories (381-383);  Machinery &amp; equipment (356-359); Printing, publishing &amp; recorded media (324-326); Business Services (83, 85, 87), Beverages (305); Tobacco (306); Professional &amp; scientific equipment (374-376); TV, radio &amp; communication equipment (371-373); General government (91)</t>
  </si>
  <si>
    <t>Matching carbon intensity of sectors (Reeler, 2020) - high to 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</si>
</sst>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b/>
      <sz val="11"/>
      <color theme="0"/>
      <name val="Calibri"/>
      <family val="2"/>
      <scheme val="minor"/>
    </font>
    <font>
      <b/>
      <sz val="11"/>
      <color theme="1"/>
      <name val="Calibri"/>
      <family val="2"/>
      <scheme val="minor"/>
    </font>
    <font>
      <b/>
      <sz val="16"/>
      <color theme="1"/>
      <name val="Calibri"/>
      <family val="2"/>
      <scheme val="minor"/>
    </font>
    <font>
      <b/>
      <sz val="11"/>
      <color rgb="FFFF0000"/>
      <name val="Calibri"/>
      <family val="2"/>
      <scheme val="minor"/>
    </font>
    <font>
      <b/>
      <sz val="10"/>
      <color rgb="FFFF0000"/>
      <name val="Calibri"/>
      <family val="2"/>
      <scheme val="minor"/>
    </font>
    <font>
      <i/>
      <sz val="10"/>
      <color rgb="FFFF0000"/>
      <name val="Calibri"/>
      <family val="2"/>
      <scheme val="minor"/>
    </font>
    <font>
      <b/>
      <sz val="18"/>
      <color theme="1"/>
      <name val="Calibri"/>
      <family val="2"/>
      <scheme val="minor"/>
    </font>
    <font>
      <sz val="8"/>
      <name val="Calibri"/>
      <family val="2"/>
      <scheme val="minor"/>
    </font>
    <font>
      <b/>
      <sz val="22"/>
      <color theme="1"/>
      <name val="Calibri"/>
      <family val="2"/>
      <scheme val="minor"/>
    </font>
    <font>
      <i/>
      <sz val="9"/>
      <color rgb="FFFF0000"/>
      <name val="Calibri"/>
      <family val="2"/>
      <scheme val="minor"/>
    </font>
    <font>
      <sz val="16"/>
      <color theme="1"/>
      <name val="Calibri"/>
      <family val="2"/>
      <scheme val="minor"/>
    </font>
    <font>
      <b/>
      <sz val="16"/>
      <color rgb="FFFF0000"/>
      <name val="Calibri"/>
      <family val="2"/>
      <scheme val="minor"/>
    </font>
    <font>
      <sz val="8"/>
      <color theme="1"/>
      <name val="Calibri"/>
      <family val="2"/>
      <scheme val="minor"/>
    </font>
    <font>
      <b/>
      <sz val="8"/>
      <color rgb="FFFF0000"/>
      <name val="Calibri"/>
      <family val="2"/>
      <scheme val="minor"/>
    </font>
    <font>
      <sz val="8"/>
      <color rgb="FFFF0000"/>
      <name val="Calibri"/>
      <family val="2"/>
      <scheme val="minor"/>
    </font>
    <font>
      <i/>
      <sz val="8"/>
      <color theme="1"/>
      <name val="Calibri"/>
      <family val="2"/>
      <scheme val="minor"/>
    </font>
    <font>
      <b/>
      <i/>
      <sz val="8"/>
      <color theme="0"/>
      <name val="Calibri"/>
      <family val="2"/>
      <scheme val="minor"/>
    </font>
    <font>
      <sz val="10"/>
      <color theme="1"/>
      <name val="Calibri"/>
      <family val="2"/>
      <scheme val="minor"/>
    </font>
    <font>
      <sz val="9"/>
      <color theme="1"/>
      <name val="Calibri"/>
      <family val="2"/>
      <scheme val="minor"/>
    </font>
    <font>
      <b/>
      <sz val="10"/>
      <color theme="0"/>
      <name val="Calibri"/>
      <family val="2"/>
      <scheme val="minor"/>
    </font>
    <font>
      <b/>
      <sz val="10"/>
      <color theme="1"/>
      <name val="Calibri"/>
      <family val="2"/>
      <scheme val="minor"/>
    </font>
    <font>
      <sz val="10"/>
      <color rgb="FFFF0000"/>
      <name val="Calibri"/>
      <family val="2"/>
      <scheme val="minor"/>
    </font>
    <font>
      <b/>
      <sz val="9"/>
      <color rgb="FFFF0000"/>
      <name val="Calibri"/>
      <family val="2"/>
      <scheme val="minor"/>
    </font>
    <font>
      <b/>
      <sz val="9"/>
      <color rgb="FF00B050"/>
      <name val="Calibri"/>
      <family val="2"/>
      <scheme val="minor"/>
    </font>
    <font>
      <b/>
      <sz val="9"/>
      <color theme="1"/>
      <name val="Calibri"/>
      <family val="2"/>
      <scheme val="minor"/>
    </font>
    <font>
      <i/>
      <sz val="8"/>
      <color rgb="FFFF0000"/>
      <name val="Calibri"/>
      <family val="2"/>
      <scheme val="minor"/>
    </font>
    <font>
      <b/>
      <sz val="14"/>
      <color rgb="FFFF0000"/>
      <name val="Calibri"/>
      <family val="2"/>
      <scheme val="minor"/>
    </font>
    <font>
      <sz val="14"/>
      <color rgb="FF000000"/>
      <name val="Times New Roman"/>
      <family val="1"/>
    </font>
    <font>
      <b/>
      <sz val="9"/>
      <color theme="0"/>
      <name val="Calibri"/>
      <family val="2"/>
      <scheme val="minor"/>
    </font>
    <font>
      <i/>
      <sz val="11"/>
      <color theme="1"/>
      <name val="Calibri"/>
      <family val="2"/>
      <scheme val="minor"/>
    </font>
    <font>
      <sz val="10"/>
      <color rgb="FF000000"/>
      <name val="Calibri"/>
      <family val="2"/>
      <scheme val="minor"/>
    </font>
    <font>
      <sz val="11"/>
      <color rgb="FF000000"/>
      <name val="Calibri"/>
      <family val="2"/>
      <scheme val="minor"/>
    </font>
    <font>
      <b/>
      <sz val="11"/>
      <color theme="3"/>
      <name val="Calibri"/>
      <family val="2"/>
      <scheme val="minor"/>
    </font>
    <font>
      <sz val="11"/>
      <color rgb="FFFF0000"/>
      <name val="Calibri"/>
      <family val="2"/>
      <scheme val="minor"/>
    </font>
  </fonts>
  <fills count="20">
    <fill>
      <patternFill patternType="none"/>
    </fill>
    <fill>
      <patternFill patternType="gray125"/>
    </fill>
    <fill>
      <patternFill patternType="solid">
        <fgColor theme="4" tint="-0.249977111117893"/>
        <bgColor indexed="64"/>
      </patternFill>
    </fill>
    <fill>
      <patternFill patternType="solid">
        <fgColor rgb="FFFFFF0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2"/>
        <bgColor indexed="64"/>
      </patternFill>
    </fill>
    <fill>
      <patternFill patternType="solid">
        <fgColor rgb="FF00B050"/>
        <bgColor indexed="64"/>
      </patternFill>
    </fill>
    <fill>
      <patternFill patternType="solid">
        <fgColor rgb="FFFF0000"/>
        <bgColor indexed="64"/>
      </patternFill>
    </fill>
    <fill>
      <patternFill patternType="solid">
        <fgColor rgb="FF92D050"/>
        <bgColor indexed="64"/>
      </patternFill>
    </fill>
    <fill>
      <patternFill patternType="solid">
        <fgColor theme="5" tint="0.39997558519241921"/>
        <bgColor indexed="64"/>
      </patternFill>
    </fill>
    <fill>
      <patternFill patternType="solid">
        <fgColor rgb="FF002060"/>
        <bgColor indexed="64"/>
      </patternFill>
    </fill>
    <fill>
      <patternFill patternType="solid">
        <fgColor rgb="FF00B0F0"/>
        <bgColor indexed="64"/>
      </patternFill>
    </fill>
    <fill>
      <patternFill patternType="solid">
        <fgColor theme="0"/>
        <bgColor indexed="64"/>
      </patternFill>
    </fill>
    <fill>
      <patternFill patternType="solid">
        <fgColor theme="8" tint="0.39997558519241921"/>
        <bgColor indexed="64"/>
      </patternFill>
    </fill>
    <fill>
      <patternFill patternType="solid">
        <fgColor theme="7" tint="0.59999389629810485"/>
        <bgColor indexed="64"/>
      </patternFill>
    </fill>
  </fills>
  <borders count="3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8">
    <xf numFmtId="0" fontId="0" fillId="0" borderId="0" xfId="0"/>
    <xf numFmtId="0" fontId="3" fillId="0" borderId="0" xfId="0" applyFont="1"/>
    <xf numFmtId="0" fontId="1" fillId="2" borderId="0" xfId="0" applyFont="1" applyFill="1"/>
    <xf numFmtId="0" fontId="3" fillId="0" borderId="0" xfId="0" applyFont="1" applyAlignment="1">
      <alignment horizontal="center"/>
    </xf>
    <xf numFmtId="0" fontId="1" fillId="2" borderId="0" xfId="0" applyFont="1" applyFill="1" applyAlignment="1">
      <alignment horizontal="center"/>
    </xf>
    <xf numFmtId="0" fontId="0" fillId="0" borderId="0" xfId="0" applyAlignment="1">
      <alignment horizontal="center"/>
    </xf>
    <xf numFmtId="0" fontId="0" fillId="0" borderId="0" xfId="0" applyAlignment="1">
      <alignment wrapText="1"/>
    </xf>
    <xf numFmtId="0" fontId="2" fillId="0" borderId="0" xfId="0" applyFont="1"/>
    <xf numFmtId="0" fontId="4" fillId="0" borderId="0" xfId="0" applyFont="1"/>
    <xf numFmtId="0" fontId="5" fillId="0" borderId="0" xfId="0" applyFont="1"/>
    <xf numFmtId="0" fontId="6" fillId="0" borderId="0" xfId="0" applyFont="1"/>
    <xf numFmtId="0" fontId="1" fillId="2" borderId="0" xfId="0" applyFont="1" applyFill="1" applyAlignment="1">
      <alignment wrapText="1"/>
    </xf>
    <xf numFmtId="0" fontId="7" fillId="0" borderId="0" xfId="0" applyFont="1"/>
    <xf numFmtId="0" fontId="1" fillId="2" borderId="0" xfId="0" applyFont="1" applyFill="1" applyAlignment="1">
      <alignment horizontal="center" wrapText="1"/>
    </xf>
    <xf numFmtId="0" fontId="9" fillId="0" borderId="0" xfId="0" applyFont="1"/>
    <xf numFmtId="0" fontId="1" fillId="2" borderId="0" xfId="0" applyFont="1" applyFill="1" applyAlignment="1">
      <alignment horizontal="left"/>
    </xf>
    <xf numFmtId="0" fontId="2"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1" fillId="2" borderId="0" xfId="0" applyFont="1" applyFill="1" applyAlignment="1">
      <alignment horizontal="right" wrapText="1"/>
    </xf>
    <xf numFmtId="0" fontId="0" fillId="0" borderId="0" xfId="0" applyFill="1"/>
    <xf numFmtId="0" fontId="0" fillId="0" borderId="0" xfId="0" applyFill="1" applyAlignment="1">
      <alignment horizontal="right"/>
    </xf>
    <xf numFmtId="0" fontId="2" fillId="0" borderId="0" xfId="0" applyFont="1" applyFill="1"/>
    <xf numFmtId="0" fontId="3" fillId="0" borderId="0" xfId="0" applyFont="1" applyAlignment="1">
      <alignment horizontal="left"/>
    </xf>
    <xf numFmtId="0" fontId="10" fillId="0" borderId="0" xfId="0" applyFont="1"/>
    <xf numFmtId="0" fontId="0" fillId="0" borderId="0" xfId="0" applyFill="1" applyAlignment="1">
      <alignment horizontal="center"/>
    </xf>
    <xf numFmtId="0" fontId="2" fillId="3" borderId="1" xfId="0" applyFont="1" applyFill="1" applyBorder="1"/>
    <xf numFmtId="0" fontId="0" fillId="3" borderId="2" xfId="0" applyFill="1" applyBorder="1"/>
    <xf numFmtId="0" fontId="0" fillId="0" borderId="3" xfId="0" applyFill="1" applyBorder="1"/>
    <xf numFmtId="0" fontId="0" fillId="0" borderId="4" xfId="0" applyFill="1" applyBorder="1"/>
    <xf numFmtId="0" fontId="0" fillId="0" borderId="4" xfId="0" applyBorder="1"/>
    <xf numFmtId="0" fontId="0" fillId="0" borderId="5" xfId="0" applyFill="1" applyBorder="1"/>
    <xf numFmtId="0" fontId="0" fillId="0" borderId="6" xfId="0" applyBorder="1"/>
    <xf numFmtId="0" fontId="0" fillId="0" borderId="0" xfId="0" applyFill="1" applyBorder="1"/>
    <xf numFmtId="0" fontId="2" fillId="0" borderId="0" xfId="0" applyFont="1" applyFill="1" applyBorder="1"/>
    <xf numFmtId="0" fontId="0" fillId="0" borderId="0" xfId="0" applyBorder="1" applyAlignment="1">
      <alignment horizontal="center"/>
    </xf>
    <xf numFmtId="0" fontId="0" fillId="0" borderId="0" xfId="0" applyBorder="1"/>
    <xf numFmtId="0" fontId="11" fillId="0" borderId="0" xfId="0" applyFont="1"/>
    <xf numFmtId="0" fontId="12" fillId="0" borderId="0" xfId="0" applyFont="1"/>
    <xf numFmtId="0" fontId="11" fillId="0" borderId="0" xfId="0" applyFont="1" applyAlignment="1">
      <alignment horizontal="center"/>
    </xf>
    <xf numFmtId="0" fontId="13" fillId="0" borderId="0" xfId="0" applyFont="1" applyAlignment="1">
      <alignment wrapText="1"/>
    </xf>
    <xf numFmtId="0" fontId="14" fillId="0" borderId="0" xfId="0" applyFont="1" applyAlignment="1">
      <alignment wrapText="1"/>
    </xf>
    <xf numFmtId="0" fontId="15" fillId="0" borderId="0" xfId="0" applyFont="1" applyAlignment="1">
      <alignment wrapText="1"/>
    </xf>
    <xf numFmtId="0" fontId="13" fillId="0" borderId="0" xfId="0" applyFont="1" applyFill="1" applyBorder="1" applyAlignment="1">
      <alignment wrapText="1"/>
    </xf>
    <xf numFmtId="0" fontId="0" fillId="5" borderId="0" xfId="0" applyFont="1" applyFill="1" applyAlignment="1">
      <alignment horizontal="center" wrapText="1"/>
    </xf>
    <xf numFmtId="0" fontId="0" fillId="0" borderId="0" xfId="0" applyFont="1" applyFill="1" applyAlignment="1">
      <alignment horizontal="center" wrapText="1"/>
    </xf>
    <xf numFmtId="0" fontId="0" fillId="0" borderId="0" xfId="0" applyFont="1" applyAlignment="1">
      <alignment horizontal="center"/>
    </xf>
    <xf numFmtId="0" fontId="0" fillId="0" borderId="0" xfId="0" applyFont="1" applyAlignment="1">
      <alignment horizontal="center" wrapText="1"/>
    </xf>
    <xf numFmtId="0" fontId="16" fillId="0" borderId="0" xfId="0" applyFont="1" applyAlignment="1">
      <alignment horizontal="center"/>
    </xf>
    <xf numFmtId="0" fontId="17" fillId="2" borderId="0" xfId="0" applyFont="1" applyFill="1" applyAlignment="1">
      <alignment horizontal="center" wrapText="1"/>
    </xf>
    <xf numFmtId="0" fontId="1" fillId="0" borderId="0" xfId="0" applyFont="1" applyFill="1" applyAlignment="1">
      <alignment horizontal="center" wrapText="1"/>
    </xf>
    <xf numFmtId="0" fontId="0" fillId="5" borderId="0" xfId="0" applyFont="1" applyFill="1" applyAlignment="1">
      <alignment horizontal="center"/>
    </xf>
    <xf numFmtId="0" fontId="0" fillId="0" borderId="0" xfId="0" applyFont="1" applyFill="1" applyAlignment="1">
      <alignment horizontal="center"/>
    </xf>
    <xf numFmtId="0" fontId="18" fillId="0" borderId="0" xfId="0" applyFont="1" applyFill="1" applyAlignment="1">
      <alignment horizontal="center" wrapText="1"/>
    </xf>
    <xf numFmtId="0" fontId="13" fillId="0" borderId="0" xfId="0" applyFont="1" applyFill="1" applyAlignment="1">
      <alignment horizontal="center" wrapText="1"/>
    </xf>
    <xf numFmtId="0" fontId="0" fillId="0" borderId="0" xfId="0" applyAlignment="1">
      <alignment horizontal="center" wrapText="1"/>
    </xf>
    <xf numFmtId="0" fontId="19" fillId="0" borderId="0" xfId="0" applyFont="1" applyAlignment="1">
      <alignment horizontal="center" wrapText="1"/>
    </xf>
    <xf numFmtId="0" fontId="0" fillId="5" borderId="0" xfId="0" applyFill="1"/>
    <xf numFmtId="0" fontId="11" fillId="0" borderId="0" xfId="0" applyFont="1" applyAlignment="1">
      <alignment horizontal="center" wrapText="1"/>
    </xf>
    <xf numFmtId="0" fontId="18" fillId="0" borderId="0" xfId="0" applyFont="1" applyAlignment="1">
      <alignment horizontal="right"/>
    </xf>
    <xf numFmtId="0" fontId="18" fillId="5" borderId="12" xfId="0" applyFont="1" applyFill="1" applyBorder="1" applyAlignment="1">
      <alignment horizontal="center"/>
    </xf>
    <xf numFmtId="0" fontId="18" fillId="5" borderId="7" xfId="0" applyFont="1" applyFill="1" applyBorder="1" applyAlignment="1">
      <alignment horizontal="center"/>
    </xf>
    <xf numFmtId="0" fontId="18" fillId="5" borderId="9" xfId="0" applyFont="1" applyFill="1" applyBorder="1" applyAlignment="1">
      <alignment horizontal="center"/>
    </xf>
    <xf numFmtId="0" fontId="18" fillId="5" borderId="0" xfId="0" applyFont="1" applyFill="1" applyAlignment="1">
      <alignment horizontal="center"/>
    </xf>
    <xf numFmtId="0" fontId="18" fillId="5" borderId="0" xfId="0" applyFont="1" applyFill="1" applyAlignment="1">
      <alignment horizontal="center" wrapText="1"/>
    </xf>
    <xf numFmtId="0" fontId="18" fillId="0" borderId="0" xfId="0" applyFont="1" applyBorder="1" applyAlignment="1">
      <alignment horizontal="right"/>
    </xf>
    <xf numFmtId="0" fontId="18" fillId="0" borderId="0" xfId="0" applyFont="1" applyBorder="1"/>
    <xf numFmtId="0" fontId="18" fillId="0" borderId="0" xfId="0" applyFont="1" applyBorder="1" applyAlignment="1">
      <alignment horizontal="center"/>
    </xf>
    <xf numFmtId="0" fontId="18" fillId="0" borderId="0" xfId="0" applyFont="1" applyAlignment="1">
      <alignment horizontal="center"/>
    </xf>
    <xf numFmtId="0" fontId="18" fillId="0" borderId="0" xfId="0" applyFont="1"/>
    <xf numFmtId="0" fontId="21" fillId="0" borderId="11" xfId="0" applyFont="1" applyBorder="1"/>
    <xf numFmtId="0" fontId="18" fillId="0" borderId="12" xfId="0" applyFont="1" applyBorder="1" applyAlignment="1">
      <alignment wrapText="1"/>
    </xf>
    <xf numFmtId="0" fontId="5" fillId="0" borderId="12" xfId="0" applyFont="1" applyBorder="1" applyAlignment="1">
      <alignment horizontal="center"/>
    </xf>
    <xf numFmtId="0" fontId="18" fillId="5" borderId="13" xfId="0" applyFont="1" applyFill="1" applyBorder="1" applyAlignment="1">
      <alignment horizontal="center" wrapText="1"/>
    </xf>
    <xf numFmtId="0" fontId="18" fillId="0" borderId="7" xfId="0" applyFont="1" applyBorder="1" applyAlignment="1">
      <alignment wrapText="1"/>
    </xf>
    <xf numFmtId="0" fontId="5" fillId="0" borderId="7" xfId="0" applyFont="1" applyBorder="1" applyAlignment="1">
      <alignment horizontal="center"/>
    </xf>
    <xf numFmtId="0" fontId="21" fillId="0" borderId="8" xfId="0" applyFont="1" applyBorder="1"/>
    <xf numFmtId="0" fontId="18" fillId="0" borderId="9" xfId="0" applyFont="1" applyBorder="1" applyAlignment="1">
      <alignment wrapText="1"/>
    </xf>
    <xf numFmtId="0" fontId="5" fillId="0" borderId="9" xfId="0" applyFont="1" applyBorder="1" applyAlignment="1">
      <alignment horizontal="center"/>
    </xf>
    <xf numFmtId="0" fontId="18" fillId="5" borderId="10" xfId="0" applyFont="1" applyFill="1" applyBorder="1" applyAlignment="1">
      <alignment horizontal="center" wrapText="1"/>
    </xf>
    <xf numFmtId="0" fontId="21" fillId="0" borderId="0" xfId="0" applyFont="1"/>
    <xf numFmtId="0" fontId="18" fillId="0" borderId="0" xfId="0" applyFont="1" applyBorder="1" applyAlignment="1">
      <alignment wrapText="1"/>
    </xf>
    <xf numFmtId="0" fontId="5" fillId="0" borderId="0" xfId="0" applyFont="1" applyBorder="1" applyAlignment="1">
      <alignment horizontal="center"/>
    </xf>
    <xf numFmtId="0" fontId="18" fillId="5" borderId="0" xfId="0" applyFont="1" applyFill="1" applyBorder="1" applyAlignment="1">
      <alignment horizontal="center" wrapText="1"/>
    </xf>
    <xf numFmtId="0" fontId="18" fillId="0" borderId="0" xfId="0" applyFont="1" applyAlignment="1">
      <alignment wrapText="1"/>
    </xf>
    <xf numFmtId="0" fontId="5" fillId="0" borderId="0" xfId="0" applyFont="1" applyAlignment="1">
      <alignment horizontal="center"/>
    </xf>
    <xf numFmtId="0" fontId="18" fillId="5" borderId="0" xfId="0" applyFont="1" applyFill="1" applyBorder="1" applyAlignment="1">
      <alignment horizontal="center"/>
    </xf>
    <xf numFmtId="0" fontId="18" fillId="5" borderId="9" xfId="0" applyFont="1" applyFill="1" applyBorder="1" applyAlignment="1">
      <alignment horizontal="center" wrapText="1"/>
    </xf>
    <xf numFmtId="0" fontId="18" fillId="6" borderId="0" xfId="0" applyFont="1" applyFill="1" applyBorder="1" applyAlignment="1">
      <alignment horizontal="center"/>
    </xf>
    <xf numFmtId="0" fontId="18" fillId="6" borderId="0" xfId="0" applyFont="1" applyFill="1" applyBorder="1" applyAlignment="1">
      <alignment wrapText="1"/>
    </xf>
    <xf numFmtId="0" fontId="5" fillId="6" borderId="0" xfId="0" applyFont="1" applyFill="1" applyBorder="1" applyAlignment="1">
      <alignment horizontal="center"/>
    </xf>
    <xf numFmtId="0" fontId="21" fillId="6" borderId="8" xfId="0" applyFont="1" applyFill="1" applyBorder="1"/>
    <xf numFmtId="0" fontId="18" fillId="6" borderId="9" xfId="0" applyFont="1" applyFill="1" applyBorder="1" applyAlignment="1">
      <alignment wrapText="1"/>
    </xf>
    <xf numFmtId="0" fontId="5" fillId="6" borderId="9" xfId="0" applyFont="1" applyFill="1" applyBorder="1" applyAlignment="1">
      <alignment horizontal="center"/>
    </xf>
    <xf numFmtId="0" fontId="18" fillId="6" borderId="10" xfId="0" applyFont="1" applyFill="1" applyBorder="1" applyAlignment="1">
      <alignment horizontal="center" wrapText="1"/>
    </xf>
    <xf numFmtId="0" fontId="18" fillId="6" borderId="9" xfId="0" applyFont="1" applyFill="1" applyBorder="1" applyAlignment="1">
      <alignment horizontal="center" wrapText="1"/>
    </xf>
    <xf numFmtId="0" fontId="18" fillId="0" borderId="0" xfId="0" applyFont="1" applyFill="1" applyBorder="1" applyAlignment="1">
      <alignment wrapText="1"/>
    </xf>
    <xf numFmtId="0" fontId="5" fillId="0" borderId="0" xfId="0" applyFont="1" applyFill="1" applyBorder="1" applyAlignment="1">
      <alignment horizontal="center"/>
    </xf>
    <xf numFmtId="0" fontId="18" fillId="8" borderId="0" xfId="0" applyFont="1" applyFill="1" applyAlignment="1">
      <alignment wrapText="1"/>
    </xf>
    <xf numFmtId="0" fontId="5" fillId="8" borderId="0" xfId="0" applyFont="1" applyFill="1" applyAlignment="1">
      <alignment horizontal="center"/>
    </xf>
    <xf numFmtId="0" fontId="18" fillId="8" borderId="0" xfId="0" applyFont="1" applyFill="1" applyAlignment="1">
      <alignment horizontal="center" wrapText="1"/>
    </xf>
    <xf numFmtId="0" fontId="18" fillId="6" borderId="12" xfId="0" applyFont="1" applyFill="1" applyBorder="1" applyAlignment="1">
      <alignment horizontal="center"/>
    </xf>
    <xf numFmtId="0" fontId="18" fillId="6" borderId="12" xfId="0" applyFont="1" applyFill="1" applyBorder="1" applyAlignment="1">
      <alignment wrapText="1"/>
    </xf>
    <xf numFmtId="0" fontId="5" fillId="6" borderId="12" xfId="0" applyFont="1" applyFill="1" applyBorder="1" applyAlignment="1">
      <alignment horizontal="center"/>
    </xf>
    <xf numFmtId="0" fontId="18" fillId="6" borderId="0" xfId="0" applyFont="1" applyFill="1" applyBorder="1" applyAlignment="1">
      <alignment horizontal="center" wrapText="1"/>
    </xf>
    <xf numFmtId="0" fontId="0" fillId="9" borderId="0" xfId="0" applyFill="1"/>
    <xf numFmtId="0" fontId="0" fillId="0" borderId="0" xfId="0" applyFill="1" applyBorder="1" applyAlignment="1">
      <alignment horizontal="center"/>
    </xf>
    <xf numFmtId="0" fontId="18" fillId="0" borderId="0" xfId="0" applyFont="1" applyFill="1" applyBorder="1" applyAlignment="1">
      <alignment horizontal="center"/>
    </xf>
    <xf numFmtId="0" fontId="18" fillId="4" borderId="0" xfId="0" applyFont="1" applyFill="1" applyBorder="1" applyAlignment="1">
      <alignment horizontal="center"/>
    </xf>
    <xf numFmtId="0" fontId="18" fillId="4" borderId="7" xfId="0" applyFont="1" applyFill="1" applyBorder="1" applyAlignment="1">
      <alignment horizontal="center"/>
    </xf>
    <xf numFmtId="0" fontId="18" fillId="4" borderId="9" xfId="0" applyFont="1" applyFill="1" applyBorder="1" applyAlignment="1">
      <alignment horizontal="center"/>
    </xf>
    <xf numFmtId="0" fontId="18" fillId="4" borderId="12" xfId="0" applyFont="1" applyFill="1" applyBorder="1" applyAlignment="1">
      <alignment horizontal="center"/>
    </xf>
    <xf numFmtId="0" fontId="21" fillId="6" borderId="1" xfId="0" applyFont="1" applyFill="1" applyBorder="1"/>
    <xf numFmtId="0" fontId="18" fillId="6" borderId="14" xfId="0" applyFont="1" applyFill="1" applyBorder="1" applyAlignment="1">
      <alignment horizontal="center"/>
    </xf>
    <xf numFmtId="0" fontId="18" fillId="6" borderId="14" xfId="0" applyFont="1" applyFill="1" applyBorder="1" applyAlignment="1">
      <alignment wrapText="1"/>
    </xf>
    <xf numFmtId="0" fontId="5" fillId="6" borderId="14" xfId="0" applyFont="1" applyFill="1" applyBorder="1" applyAlignment="1">
      <alignment horizontal="center"/>
    </xf>
    <xf numFmtId="0" fontId="18" fillId="6" borderId="2" xfId="0" applyFont="1" applyFill="1" applyBorder="1" applyAlignment="1">
      <alignment horizontal="center" wrapText="1"/>
    </xf>
    <xf numFmtId="0" fontId="21" fillId="6" borderId="5" xfId="0" applyFont="1" applyFill="1" applyBorder="1"/>
    <xf numFmtId="0" fontId="18" fillId="6" borderId="15" xfId="0" applyFont="1" applyFill="1" applyBorder="1" applyAlignment="1">
      <alignment horizontal="center"/>
    </xf>
    <xf numFmtId="0" fontId="18" fillId="6" borderId="15" xfId="0" applyFont="1" applyFill="1" applyBorder="1" applyAlignment="1">
      <alignment wrapText="1"/>
    </xf>
    <xf numFmtId="0" fontId="5" fillId="6" borderId="15" xfId="0" applyFont="1" applyFill="1" applyBorder="1" applyAlignment="1">
      <alignment horizontal="center"/>
    </xf>
    <xf numFmtId="0" fontId="18" fillId="6" borderId="6" xfId="0" applyFont="1" applyFill="1" applyBorder="1" applyAlignment="1">
      <alignment horizontal="center" wrapText="1"/>
    </xf>
    <xf numFmtId="0" fontId="21" fillId="6" borderId="3" xfId="0" applyFont="1" applyFill="1" applyBorder="1"/>
    <xf numFmtId="0" fontId="18" fillId="6" borderId="4" xfId="0" applyFont="1" applyFill="1" applyBorder="1" applyAlignment="1">
      <alignment horizontal="center" wrapText="1"/>
    </xf>
    <xf numFmtId="0" fontId="18" fillId="0" borderId="0" xfId="0" applyFont="1" applyFill="1" applyAlignment="1">
      <alignment wrapText="1"/>
    </xf>
    <xf numFmtId="0" fontId="5" fillId="0" borderId="0" xfId="0" applyFont="1" applyFill="1" applyAlignment="1">
      <alignment horizontal="center"/>
    </xf>
    <xf numFmtId="0" fontId="18" fillId="4" borderId="14" xfId="0" applyFont="1" applyFill="1" applyBorder="1" applyAlignment="1">
      <alignment horizontal="center"/>
    </xf>
    <xf numFmtId="0" fontId="18" fillId="4" borderId="15" xfId="0" applyFont="1" applyFill="1" applyBorder="1" applyAlignment="1">
      <alignment horizontal="center"/>
    </xf>
    <xf numFmtId="0" fontId="18" fillId="4" borderId="17" xfId="0" applyFont="1" applyFill="1" applyBorder="1" applyAlignment="1">
      <alignment horizontal="center"/>
    </xf>
    <xf numFmtId="0" fontId="18" fillId="10" borderId="12" xfId="0" applyFont="1" applyFill="1" applyBorder="1" applyAlignment="1">
      <alignment horizontal="center"/>
    </xf>
    <xf numFmtId="0" fontId="18" fillId="10" borderId="0" xfId="0" applyFont="1" applyFill="1" applyBorder="1" applyAlignment="1">
      <alignment horizontal="center"/>
    </xf>
    <xf numFmtId="0" fontId="18" fillId="10" borderId="14" xfId="0" applyFont="1" applyFill="1" applyBorder="1" applyAlignment="1">
      <alignment horizontal="center"/>
    </xf>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center"/>
    </xf>
    <xf numFmtId="0" fontId="21" fillId="0" borderId="23" xfId="0" applyFont="1" applyBorder="1"/>
    <xf numFmtId="0" fontId="18" fillId="5" borderId="24" xfId="0" applyFont="1" applyFill="1" applyBorder="1" applyAlignment="1">
      <alignment horizontal="center" wrapText="1"/>
    </xf>
    <xf numFmtId="0" fontId="21" fillId="0" borderId="25" xfId="0" applyFont="1" applyBorder="1"/>
    <xf numFmtId="0" fontId="18" fillId="5" borderId="26" xfId="0" applyFont="1" applyFill="1" applyBorder="1" applyAlignment="1">
      <alignment horizontal="center" wrapText="1"/>
    </xf>
    <xf numFmtId="0" fontId="21" fillId="0" borderId="3" xfId="0" applyFont="1" applyBorder="1"/>
    <xf numFmtId="0" fontId="18" fillId="5" borderId="4" xfId="0" applyFont="1" applyFill="1" applyBorder="1" applyAlignment="1">
      <alignment horizontal="center" wrapText="1"/>
    </xf>
    <xf numFmtId="0" fontId="21" fillId="0" borderId="27" xfId="0" applyFont="1" applyBorder="1"/>
    <xf numFmtId="0" fontId="18" fillId="5" borderId="28" xfId="0" applyFont="1" applyFill="1" applyBorder="1" applyAlignment="1">
      <alignment horizontal="center" wrapText="1"/>
    </xf>
    <xf numFmtId="0" fontId="21" fillId="0" borderId="1" xfId="0" applyFont="1" applyBorder="1"/>
    <xf numFmtId="0" fontId="20" fillId="2" borderId="29" xfId="0" applyFont="1" applyFill="1" applyBorder="1"/>
    <xf numFmtId="0" fontId="21" fillId="6" borderId="27" xfId="0" applyFont="1" applyFill="1" applyBorder="1"/>
    <xf numFmtId="0" fontId="21" fillId="0" borderId="16" xfId="0" applyFont="1" applyBorder="1"/>
    <xf numFmtId="0" fontId="21" fillId="7" borderId="23" xfId="0" applyFont="1" applyFill="1" applyBorder="1"/>
    <xf numFmtId="0" fontId="20" fillId="2" borderId="30" xfId="0" applyFont="1" applyFill="1" applyBorder="1" applyAlignment="1">
      <alignment wrapText="1"/>
    </xf>
    <xf numFmtId="0" fontId="18" fillId="7" borderId="7" xfId="0" applyFont="1" applyFill="1" applyBorder="1" applyAlignment="1">
      <alignment horizontal="center"/>
    </xf>
    <xf numFmtId="0" fontId="18" fillId="5" borderId="14" xfId="0" applyFont="1" applyFill="1" applyBorder="1" applyAlignment="1">
      <alignment horizontal="center"/>
    </xf>
    <xf numFmtId="0" fontId="20" fillId="2" borderId="30" xfId="0" applyFont="1" applyFill="1" applyBorder="1" applyAlignment="1">
      <alignment horizontal="right" wrapText="1"/>
    </xf>
    <xf numFmtId="0" fontId="18" fillId="6" borderId="15" xfId="0" applyFont="1" applyFill="1" applyBorder="1" applyAlignment="1">
      <alignment horizontal="center" wrapText="1"/>
    </xf>
    <xf numFmtId="0" fontId="18" fillId="6" borderId="14" xfId="0" applyFont="1" applyFill="1" applyBorder="1" applyAlignment="1">
      <alignment horizontal="center" wrapText="1"/>
    </xf>
    <xf numFmtId="0" fontId="18" fillId="5" borderId="17" xfId="0" applyFont="1" applyFill="1" applyBorder="1" applyAlignment="1">
      <alignment horizontal="center"/>
    </xf>
    <xf numFmtId="0" fontId="18" fillId="2" borderId="30" xfId="0" applyFont="1" applyFill="1" applyBorder="1" applyAlignment="1">
      <alignment horizontal="center"/>
    </xf>
    <xf numFmtId="0" fontId="18" fillId="10" borderId="7" xfId="0" applyFont="1" applyFill="1" applyBorder="1" applyAlignment="1">
      <alignment horizontal="center"/>
    </xf>
    <xf numFmtId="0" fontId="18" fillId="0" borderId="14" xfId="0" applyFont="1" applyBorder="1" applyAlignment="1">
      <alignment wrapText="1"/>
    </xf>
    <xf numFmtId="0" fontId="20" fillId="2" borderId="30" xfId="0" applyFont="1" applyFill="1" applyBorder="1"/>
    <xf numFmtId="0" fontId="18" fillId="0" borderId="17" xfId="0" applyFont="1" applyBorder="1" applyAlignment="1">
      <alignment wrapText="1"/>
    </xf>
    <xf numFmtId="0" fontId="18" fillId="7" borderId="7" xfId="0" applyFont="1" applyFill="1" applyBorder="1" applyAlignment="1">
      <alignment wrapText="1"/>
    </xf>
    <xf numFmtId="0" fontId="5" fillId="0" borderId="14" xfId="0" applyFont="1" applyBorder="1" applyAlignment="1">
      <alignment horizontal="center"/>
    </xf>
    <xf numFmtId="0" fontId="20" fillId="2" borderId="30" xfId="0" applyFont="1" applyFill="1" applyBorder="1" applyAlignment="1">
      <alignment horizontal="center" wrapText="1"/>
    </xf>
    <xf numFmtId="0" fontId="5" fillId="0" borderId="17" xfId="0" applyFont="1" applyBorder="1" applyAlignment="1">
      <alignment horizontal="center"/>
    </xf>
    <xf numFmtId="0" fontId="5" fillId="7" borderId="7" xfId="0" applyFont="1" applyFill="1" applyBorder="1" applyAlignment="1">
      <alignment horizontal="center"/>
    </xf>
    <xf numFmtId="0" fontId="18" fillId="5" borderId="2" xfId="0" applyFont="1" applyFill="1" applyBorder="1" applyAlignment="1">
      <alignment horizontal="center" wrapText="1"/>
    </xf>
    <xf numFmtId="0" fontId="20" fillId="2" borderId="31" xfId="0" applyFont="1" applyFill="1" applyBorder="1" applyAlignment="1">
      <alignment horizontal="right" wrapText="1"/>
    </xf>
    <xf numFmtId="0" fontId="18" fillId="6" borderId="28" xfId="0" applyFont="1" applyFill="1" applyBorder="1" applyAlignment="1">
      <alignment horizontal="center" wrapText="1"/>
    </xf>
    <xf numFmtId="0" fontId="18" fillId="5" borderId="18" xfId="0" applyFont="1" applyFill="1" applyBorder="1" applyAlignment="1">
      <alignment horizontal="center" wrapText="1"/>
    </xf>
    <xf numFmtId="0" fontId="18" fillId="7" borderId="24" xfId="0" applyFont="1" applyFill="1" applyBorder="1" applyAlignment="1">
      <alignment horizontal="center" wrapText="1"/>
    </xf>
    <xf numFmtId="0" fontId="18" fillId="6" borderId="5" xfId="0" applyFont="1" applyFill="1" applyBorder="1" applyAlignment="1">
      <alignment wrapText="1"/>
    </xf>
    <xf numFmtId="0" fontId="21" fillId="9" borderId="16" xfId="0" applyFont="1" applyFill="1" applyBorder="1"/>
    <xf numFmtId="0" fontId="18" fillId="9" borderId="17" xfId="0" applyFont="1" applyFill="1" applyBorder="1" applyAlignment="1">
      <alignment horizontal="center"/>
    </xf>
    <xf numFmtId="0" fontId="18" fillId="9" borderId="17" xfId="0" applyFont="1" applyFill="1" applyBorder="1" applyAlignment="1">
      <alignment wrapText="1"/>
    </xf>
    <xf numFmtId="0" fontId="5" fillId="9" borderId="17" xfId="0" applyFont="1" applyFill="1" applyBorder="1" applyAlignment="1">
      <alignment horizontal="center"/>
    </xf>
    <xf numFmtId="0" fontId="18" fillId="9" borderId="18" xfId="0" applyFont="1" applyFill="1" applyBorder="1" applyAlignment="1">
      <alignment horizontal="center" wrapText="1"/>
    </xf>
    <xf numFmtId="0" fontId="21" fillId="9" borderId="1" xfId="0" applyFont="1" applyFill="1" applyBorder="1"/>
    <xf numFmtId="0" fontId="18" fillId="9" borderId="14" xfId="0" applyFont="1" applyFill="1" applyBorder="1" applyAlignment="1">
      <alignment horizontal="center"/>
    </xf>
    <xf numFmtId="0" fontId="18" fillId="9" borderId="14" xfId="0" applyFont="1" applyFill="1" applyBorder="1" applyAlignment="1">
      <alignment wrapText="1"/>
    </xf>
    <xf numFmtId="0" fontId="5" fillId="9" borderId="14" xfId="0" applyFont="1" applyFill="1" applyBorder="1" applyAlignment="1">
      <alignment horizontal="center"/>
    </xf>
    <xf numFmtId="0" fontId="18" fillId="9" borderId="2" xfId="0" applyFont="1" applyFill="1" applyBorder="1" applyAlignment="1">
      <alignment horizontal="center" wrapText="1"/>
    </xf>
    <xf numFmtId="0" fontId="22" fillId="9" borderId="5" xfId="0" applyFont="1" applyFill="1" applyBorder="1"/>
    <xf numFmtId="0" fontId="18" fillId="9" borderId="15" xfId="0" applyFont="1" applyFill="1" applyBorder="1" applyAlignment="1">
      <alignment horizontal="center"/>
    </xf>
    <xf numFmtId="0" fontId="18" fillId="9" borderId="15" xfId="0" applyFont="1" applyFill="1" applyBorder="1" applyAlignment="1">
      <alignment wrapText="1"/>
    </xf>
    <xf numFmtId="0" fontId="5" fillId="9" borderId="15" xfId="0" applyFont="1" applyFill="1" applyBorder="1" applyAlignment="1">
      <alignment horizontal="center"/>
    </xf>
    <xf numFmtId="0" fontId="18" fillId="9" borderId="6" xfId="0" applyFont="1" applyFill="1" applyBorder="1" applyAlignment="1">
      <alignment horizontal="center" wrapText="1"/>
    </xf>
    <xf numFmtId="0" fontId="23" fillId="0" borderId="0" xfId="0" applyFont="1" applyAlignment="1">
      <alignment wrapText="1"/>
    </xf>
    <xf numFmtId="0" fontId="24" fillId="0" borderId="0" xfId="0" applyFont="1" applyAlignment="1">
      <alignment horizontal="left" wrapText="1"/>
    </xf>
    <xf numFmtId="0" fontId="25" fillId="0" borderId="19" xfId="0" applyFont="1" applyBorder="1" applyAlignment="1">
      <alignment horizontal="left" vertical="center" wrapText="1"/>
    </xf>
    <xf numFmtId="0" fontId="25" fillId="11" borderId="20" xfId="0" applyFont="1" applyFill="1" applyBorder="1" applyAlignment="1">
      <alignment horizontal="left" vertical="center" wrapText="1"/>
    </xf>
    <xf numFmtId="0" fontId="25" fillId="12" borderId="21" xfId="0" applyFont="1" applyFill="1" applyBorder="1" applyAlignment="1">
      <alignment horizontal="left" vertical="center" wrapText="1"/>
    </xf>
    <xf numFmtId="0" fontId="25" fillId="0" borderId="22" xfId="0" applyFont="1" applyBorder="1" applyAlignment="1">
      <alignment horizontal="left" vertical="center" wrapText="1"/>
    </xf>
    <xf numFmtId="0" fontId="0" fillId="0" borderId="0" xfId="0" applyFont="1"/>
    <xf numFmtId="0" fontId="0" fillId="0" borderId="0" xfId="0" applyFont="1" applyAlignment="1">
      <alignment wrapText="1"/>
    </xf>
    <xf numFmtId="0" fontId="1" fillId="2" borderId="0" xfId="0" applyFont="1" applyFill="1" applyAlignment="1">
      <alignment horizontal="left" wrapText="1"/>
    </xf>
    <xf numFmtId="0" fontId="2" fillId="0" borderId="0" xfId="0" applyFont="1" applyAlignment="1">
      <alignment horizontal="left"/>
    </xf>
    <xf numFmtId="0" fontId="0" fillId="0" borderId="0" xfId="0" applyFont="1" applyAlignment="1">
      <alignment horizontal="left"/>
    </xf>
    <xf numFmtId="0" fontId="4" fillId="0" borderId="0" xfId="0" applyFont="1" applyAlignment="1">
      <alignment horizontal="left"/>
    </xf>
    <xf numFmtId="0" fontId="0" fillId="0" borderId="0" xfId="0" applyFont="1" applyFill="1" applyAlignment="1">
      <alignment horizontal="left" wrapText="1"/>
    </xf>
    <xf numFmtId="0" fontId="0" fillId="5" borderId="0" xfId="0" applyFont="1" applyFill="1" applyAlignment="1">
      <alignment horizontal="left" wrapText="1"/>
    </xf>
    <xf numFmtId="0" fontId="0" fillId="5" borderId="0" xfId="0" applyFill="1" applyAlignment="1">
      <alignment horizontal="left"/>
    </xf>
    <xf numFmtId="0" fontId="0" fillId="5" borderId="0" xfId="0" applyFill="1" applyAlignment="1">
      <alignment horizontal="left" wrapText="1"/>
    </xf>
    <xf numFmtId="0" fontId="0" fillId="13" borderId="0" xfId="0" applyFill="1"/>
    <xf numFmtId="0" fontId="2" fillId="13" borderId="0" xfId="0" applyFont="1" applyFill="1"/>
    <xf numFmtId="0" fontId="0" fillId="14" borderId="0" xfId="0" applyFill="1"/>
    <xf numFmtId="0" fontId="2" fillId="14" borderId="0" xfId="0" applyFont="1" applyFill="1"/>
    <xf numFmtId="0" fontId="21" fillId="4" borderId="0" xfId="0" applyFont="1" applyFill="1" applyBorder="1" applyAlignment="1">
      <alignment horizontal="center"/>
    </xf>
    <xf numFmtId="0" fontId="21" fillId="4" borderId="17" xfId="0" applyFont="1" applyFill="1" applyBorder="1" applyAlignment="1">
      <alignment horizontal="center"/>
    </xf>
    <xf numFmtId="0" fontId="21" fillId="4" borderId="9" xfId="0" applyFont="1" applyFill="1" applyBorder="1" applyAlignment="1">
      <alignment horizontal="center"/>
    </xf>
    <xf numFmtId="0" fontId="0" fillId="3" borderId="0" xfId="0" applyFont="1" applyFill="1" applyAlignment="1">
      <alignment horizontal="left"/>
    </xf>
    <xf numFmtId="0" fontId="1" fillId="15" borderId="0" xfId="0" applyFont="1" applyFill="1"/>
    <xf numFmtId="0" fontId="1" fillId="15" borderId="0" xfId="0" applyFont="1" applyFill="1" applyAlignment="1">
      <alignment wrapText="1"/>
    </xf>
    <xf numFmtId="0" fontId="0" fillId="3" borderId="0" xfId="0" applyFill="1"/>
    <xf numFmtId="0" fontId="13" fillId="3" borderId="0" xfId="0" applyFont="1" applyFill="1" applyAlignment="1">
      <alignment horizontal="center"/>
    </xf>
    <xf numFmtId="0" fontId="13" fillId="3" borderId="0" xfId="0" applyFont="1" applyFill="1"/>
    <xf numFmtId="0" fontId="13" fillId="3" borderId="0" xfId="0" applyFont="1" applyFill="1" applyAlignment="1">
      <alignment horizontal="center" wrapText="1"/>
    </xf>
    <xf numFmtId="0" fontId="13" fillId="3" borderId="0" xfId="0" applyFont="1" applyFill="1" applyAlignment="1">
      <alignment wrapText="1"/>
    </xf>
    <xf numFmtId="0" fontId="13" fillId="3" borderId="0" xfId="0" applyFont="1" applyFill="1" applyBorder="1" applyAlignment="1">
      <alignment horizontal="center"/>
    </xf>
    <xf numFmtId="0" fontId="26" fillId="0" borderId="0" xfId="0" applyFont="1"/>
    <xf numFmtId="0" fontId="14" fillId="0" borderId="0" xfId="0" applyFont="1"/>
    <xf numFmtId="0" fontId="0" fillId="16" borderId="0" xfId="0" applyFill="1"/>
    <xf numFmtId="0" fontId="13" fillId="5" borderId="0" xfId="0" applyFont="1" applyFill="1" applyAlignment="1">
      <alignment horizontal="center" wrapText="1"/>
    </xf>
    <xf numFmtId="0" fontId="0" fillId="9" borderId="0" xfId="0" applyFont="1" applyFill="1"/>
    <xf numFmtId="0" fontId="27" fillId="0" borderId="0" xfId="0" applyFont="1"/>
    <xf numFmtId="0" fontId="28" fillId="0" borderId="0" xfId="0" applyFont="1"/>
    <xf numFmtId="0" fontId="29" fillId="15" borderId="0" xfId="0" applyFont="1" applyFill="1" applyAlignment="1">
      <alignment wrapText="1"/>
    </xf>
    <xf numFmtId="0" fontId="30" fillId="0" borderId="0" xfId="0" applyFont="1" applyFill="1" applyAlignment="1">
      <alignment wrapText="1"/>
    </xf>
    <xf numFmtId="0" fontId="21" fillId="6" borderId="16" xfId="0" applyFont="1" applyFill="1" applyBorder="1"/>
    <xf numFmtId="0" fontId="5" fillId="6" borderId="17" xfId="0" applyFont="1" applyFill="1" applyBorder="1" applyAlignment="1">
      <alignment horizontal="center"/>
    </xf>
    <xf numFmtId="0" fontId="18" fillId="6" borderId="17" xfId="0" applyFont="1" applyFill="1" applyBorder="1" applyAlignment="1">
      <alignment horizontal="center"/>
    </xf>
    <xf numFmtId="0" fontId="18" fillId="10" borderId="17" xfId="0" applyFont="1" applyFill="1" applyBorder="1" applyAlignment="1">
      <alignment horizontal="center"/>
    </xf>
    <xf numFmtId="0" fontId="18" fillId="6" borderId="17" xfId="0" applyFont="1" applyFill="1" applyBorder="1" applyAlignment="1">
      <alignment wrapText="1"/>
    </xf>
    <xf numFmtId="0" fontId="18" fillId="6" borderId="18" xfId="0" applyFont="1" applyFill="1" applyBorder="1" applyAlignment="1">
      <alignment horizontal="center"/>
    </xf>
    <xf numFmtId="0" fontId="13" fillId="0" borderId="0" xfId="0" applyFont="1" applyFill="1" applyAlignment="1">
      <alignment horizontal="center"/>
    </xf>
    <xf numFmtId="0" fontId="13" fillId="0" borderId="0" xfId="0" applyFont="1" applyFill="1"/>
    <xf numFmtId="0" fontId="21" fillId="6" borderId="5" xfId="0" applyFont="1" applyFill="1" applyBorder="1" applyAlignment="1">
      <alignment wrapText="1"/>
    </xf>
    <xf numFmtId="0" fontId="21" fillId="6" borderId="32" xfId="0" applyFont="1" applyFill="1" applyBorder="1"/>
    <xf numFmtId="0" fontId="21" fillId="0" borderId="0" xfId="0" applyFont="1" applyFill="1" applyBorder="1"/>
    <xf numFmtId="0" fontId="18" fillId="0" borderId="0" xfId="0" applyFont="1" applyFill="1" applyBorder="1" applyAlignment="1">
      <alignment horizontal="center" wrapText="1"/>
    </xf>
    <xf numFmtId="0" fontId="33" fillId="0" borderId="0" xfId="0" applyFont="1" applyFill="1" applyAlignment="1">
      <alignment horizontal="left" wrapText="1"/>
    </xf>
    <xf numFmtId="0" fontId="0" fillId="18" borderId="0" xfId="0" applyFill="1"/>
    <xf numFmtId="0" fontId="0" fillId="18" borderId="0" xfId="0" applyFont="1" applyFill="1" applyAlignment="1">
      <alignment wrapText="1"/>
    </xf>
    <xf numFmtId="0" fontId="0" fillId="18" borderId="0" xfId="0" applyFont="1" applyFill="1"/>
    <xf numFmtId="0" fontId="0" fillId="18" borderId="0" xfId="0" applyFont="1" applyFill="1" applyAlignment="1">
      <alignment horizontal="left"/>
    </xf>
    <xf numFmtId="0" fontId="0" fillId="18" borderId="0" xfId="0" applyFont="1" applyFill="1" applyAlignment="1">
      <alignment horizontal="left" wrapText="1"/>
    </xf>
    <xf numFmtId="0" fontId="0" fillId="19" borderId="0" xfId="0" applyFill="1"/>
    <xf numFmtId="0" fontId="0" fillId="19" borderId="0" xfId="0" applyFont="1" applyFill="1"/>
    <xf numFmtId="0" fontId="0" fillId="19" borderId="0" xfId="0" applyFont="1" applyFill="1" applyAlignment="1">
      <alignment horizontal="left"/>
    </xf>
    <xf numFmtId="0" fontId="0" fillId="19" borderId="0" xfId="0" applyFont="1" applyFill="1" applyAlignment="1">
      <alignment horizontal="left" wrapText="1"/>
    </xf>
    <xf numFmtId="0" fontId="2" fillId="0" borderId="0" xfId="0" applyFont="1" applyFill="1" applyAlignment="1">
      <alignment horizontal="center"/>
    </xf>
    <xf numFmtId="0" fontId="2" fillId="0" borderId="33" xfId="0" applyFont="1" applyFill="1" applyBorder="1" applyAlignment="1">
      <alignment horizontal="center"/>
    </xf>
    <xf numFmtId="0" fontId="34" fillId="0" borderId="0" xfId="0" applyFont="1" applyAlignment="1">
      <alignment horizontal="left"/>
    </xf>
    <xf numFmtId="0" fontId="2" fillId="18" borderId="33" xfId="0" applyFont="1" applyFill="1" applyBorder="1" applyAlignment="1">
      <alignment horizontal="center"/>
    </xf>
    <xf numFmtId="0" fontId="2" fillId="18" borderId="33" xfId="0" applyFont="1" applyFill="1" applyBorder="1"/>
    <xf numFmtId="0" fontId="0" fillId="0" borderId="33" xfId="0" applyFill="1" applyBorder="1"/>
    <xf numFmtId="0" fontId="0" fillId="0" borderId="33" xfId="0" applyFill="1" applyBorder="1" applyAlignment="1">
      <alignment horizontal="center"/>
    </xf>
    <xf numFmtId="0" fontId="2" fillId="18" borderId="33" xfId="0" applyFont="1" applyFill="1" applyBorder="1" applyAlignment="1">
      <alignment horizontal="center" wrapText="1"/>
    </xf>
    <xf numFmtId="0" fontId="0" fillId="18" borderId="33" xfId="0" applyFill="1" applyBorder="1"/>
    <xf numFmtId="0" fontId="2" fillId="18" borderId="33" xfId="0" applyFont="1" applyFill="1" applyBorder="1" applyAlignment="1">
      <alignment horizontal="left"/>
    </xf>
    <xf numFmtId="0" fontId="0" fillId="0" borderId="33" xfId="0" applyBorder="1" applyAlignment="1">
      <alignment wrapText="1"/>
    </xf>
    <xf numFmtId="0" fontId="0" fillId="0" borderId="33" xfId="0" quotePrefix="1" applyBorder="1" applyAlignment="1">
      <alignment horizontal="center"/>
    </xf>
    <xf numFmtId="0" fontId="0" fillId="0" borderId="33" xfId="0" applyBorder="1"/>
    <xf numFmtId="0" fontId="0" fillId="0" borderId="33" xfId="0" quotePrefix="1" applyBorder="1"/>
    <xf numFmtId="0" fontId="0" fillId="0" borderId="33" xfId="0" applyFont="1" applyBorder="1" applyAlignment="1">
      <alignment horizontal="left"/>
    </xf>
    <xf numFmtId="0" fontId="0" fillId="0" borderId="33" xfId="0" applyFont="1" applyBorder="1" applyAlignment="1">
      <alignment horizontal="center"/>
    </xf>
    <xf numFmtId="0" fontId="0" fillId="0" borderId="33" xfId="0" applyFont="1" applyBorder="1"/>
    <xf numFmtId="0" fontId="0" fillId="0" borderId="33" xfId="0" applyFont="1" applyBorder="1" applyAlignment="1">
      <alignment horizontal="right"/>
    </xf>
    <xf numFmtId="0" fontId="2" fillId="0" borderId="0" xfId="0" applyFont="1" applyFill="1" applyAlignment="1">
      <alignment horizontal="left"/>
    </xf>
    <xf numFmtId="3" fontId="0" fillId="0" borderId="33" xfId="0" applyNumberFormat="1" applyBorder="1" applyAlignment="1">
      <alignment wrapText="1"/>
    </xf>
    <xf numFmtId="0" fontId="0" fillId="0" borderId="0" xfId="0" applyFont="1" applyFill="1" applyAlignment="1">
      <alignment wrapText="1"/>
    </xf>
    <xf numFmtId="0" fontId="21" fillId="6" borderId="18" xfId="0" applyFont="1" applyFill="1" applyBorder="1" applyAlignment="1">
      <alignment horizontal="center"/>
    </xf>
    <xf numFmtId="0" fontId="21" fillId="6" borderId="17" xfId="0" applyFont="1" applyFill="1" applyBorder="1" applyAlignment="1">
      <alignment horizontal="center"/>
    </xf>
    <xf numFmtId="0" fontId="21" fillId="5" borderId="33" xfId="0" applyFont="1" applyFill="1" applyBorder="1"/>
    <xf numFmtId="0" fontId="0" fillId="17" borderId="33" xfId="0" applyFill="1" applyBorder="1"/>
    <xf numFmtId="0" fontId="21" fillId="0" borderId="33" xfId="0" applyFont="1" applyBorder="1"/>
    <xf numFmtId="0" fontId="18" fillId="0" borderId="33" xfId="0" applyFont="1" applyBorder="1" applyAlignment="1">
      <alignment horizontal="center"/>
    </xf>
    <xf numFmtId="0" fontId="18" fillId="0" borderId="33" xfId="0" applyFont="1" applyFill="1" applyBorder="1" applyAlignment="1">
      <alignment horizontal="center"/>
    </xf>
    <xf numFmtId="0" fontId="21" fillId="6" borderId="33" xfId="0" applyFont="1" applyFill="1" applyBorder="1"/>
    <xf numFmtId="0" fontId="32" fillId="0" borderId="33" xfId="0" applyFont="1" applyBorder="1"/>
    <xf numFmtId="0" fontId="21" fillId="6" borderId="33" xfId="0" applyFont="1" applyFill="1" applyBorder="1" applyAlignment="1">
      <alignment wrapText="1"/>
    </xf>
    <xf numFmtId="0" fontId="18" fillId="13" borderId="33" xfId="0" applyFont="1" applyFill="1" applyBorder="1" applyAlignment="1">
      <alignment horizontal="center"/>
    </xf>
    <xf numFmtId="0" fontId="18" fillId="16" borderId="33" xfId="0" applyFont="1" applyFill="1" applyBorder="1" applyAlignment="1">
      <alignment horizontal="center"/>
    </xf>
    <xf numFmtId="0" fontId="21" fillId="7" borderId="33" xfId="0" applyFont="1" applyFill="1" applyBorder="1"/>
    <xf numFmtId="0" fontId="21" fillId="9" borderId="33" xfId="0" applyFont="1" applyFill="1" applyBorder="1"/>
    <xf numFmtId="0" fontId="18" fillId="9" borderId="33" xfId="0" applyFont="1" applyFill="1" applyBorder="1" applyAlignment="1">
      <alignment horizontal="center"/>
    </xf>
    <xf numFmtId="0" fontId="31" fillId="0" borderId="33" xfId="0" applyFont="1" applyBorder="1"/>
    <xf numFmtId="0" fontId="21" fillId="0" borderId="33" xfId="0" applyFont="1" applyFill="1" applyBorder="1"/>
    <xf numFmtId="0" fontId="22" fillId="0" borderId="0"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ZA" sz="1600" i="1">
                <a:effectLst/>
              </a:rPr>
              <a:t>Mapping of employment intensity measures against carbon intensity / mitigation potential of sectors </a:t>
            </a:r>
          </a:p>
        </c:rich>
      </c:tx>
      <c:layout>
        <c:manualLayout>
          <c:xMode val="edge"/>
          <c:yMode val="edge"/>
          <c:x val="0.13306369254941361"/>
          <c:y val="2.064777657046392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dLbls>
            <c:delete val="1"/>
          </c:dLbls>
          <c:xVal>
            <c:numRef>
              <c:f>'4. Graphic'!$A$2:$A$57</c:f>
              <c:numCache>
                <c:formatCode>General</c:formatCode>
                <c:ptCount val="56"/>
                <c:pt idx="0">
                  <c:v>46</c:v>
                </c:pt>
                <c:pt idx="1">
                  <c:v>45</c:v>
                </c:pt>
                <c:pt idx="2">
                  <c:v>44</c:v>
                </c:pt>
                <c:pt idx="3">
                  <c:v>43</c:v>
                </c:pt>
                <c:pt idx="4">
                  <c:v>42</c:v>
                </c:pt>
                <c:pt idx="5">
                  <c:v>41</c:v>
                </c:pt>
                <c:pt idx="6">
                  <c:v>40</c:v>
                </c:pt>
                <c:pt idx="7">
                  <c:v>41</c:v>
                </c:pt>
                <c:pt idx="8">
                  <c:v>40</c:v>
                </c:pt>
                <c:pt idx="9">
                  <c:v>39</c:v>
                </c:pt>
                <c:pt idx="10">
                  <c:v>38</c:v>
                </c:pt>
                <c:pt idx="11">
                  <c:v>37</c:v>
                </c:pt>
                <c:pt idx="12">
                  <c:v>36</c:v>
                </c:pt>
                <c:pt idx="13">
                  <c:v>35</c:v>
                </c:pt>
                <c:pt idx="14">
                  <c:v>34</c:v>
                </c:pt>
                <c:pt idx="15">
                  <c:v>33</c:v>
                </c:pt>
                <c:pt idx="16">
                  <c:v>32</c:v>
                </c:pt>
                <c:pt idx="17">
                  <c:v>31</c:v>
                </c:pt>
                <c:pt idx="18">
                  <c:v>30</c:v>
                </c:pt>
                <c:pt idx="19">
                  <c:v>29</c:v>
                </c:pt>
                <c:pt idx="20">
                  <c:v>29</c:v>
                </c:pt>
                <c:pt idx="21">
                  <c:v>29</c:v>
                </c:pt>
                <c:pt idx="22">
                  <c:v>29</c:v>
                </c:pt>
                <c:pt idx="23">
                  <c:v>29</c:v>
                </c:pt>
                <c:pt idx="24">
                  <c:v>29</c:v>
                </c:pt>
                <c:pt idx="25">
                  <c:v>28</c:v>
                </c:pt>
                <c:pt idx="26">
                  <c:v>27</c:v>
                </c:pt>
                <c:pt idx="27">
                  <c:v>26</c:v>
                </c:pt>
                <c:pt idx="28">
                  <c:v>25</c:v>
                </c:pt>
                <c:pt idx="29">
                  <c:v>24</c:v>
                </c:pt>
                <c:pt idx="30">
                  <c:v>23</c:v>
                </c:pt>
                <c:pt idx="31">
                  <c:v>22</c:v>
                </c:pt>
                <c:pt idx="32">
                  <c:v>21</c:v>
                </c:pt>
                <c:pt idx="33">
                  <c:v>20</c:v>
                </c:pt>
                <c:pt idx="34">
                  <c:v>19</c:v>
                </c:pt>
                <c:pt idx="35">
                  <c:v>18</c:v>
                </c:pt>
                <c:pt idx="36">
                  <c:v>17</c:v>
                </c:pt>
                <c:pt idx="37">
                  <c:v>16</c:v>
                </c:pt>
                <c:pt idx="38">
                  <c:v>15</c:v>
                </c:pt>
                <c:pt idx="39">
                  <c:v>14</c:v>
                </c:pt>
                <c:pt idx="40">
                  <c:v>13</c:v>
                </c:pt>
                <c:pt idx="41">
                  <c:v>12</c:v>
                </c:pt>
                <c:pt idx="42">
                  <c:v>11</c:v>
                </c:pt>
                <c:pt idx="43">
                  <c:v>10</c:v>
                </c:pt>
                <c:pt idx="44">
                  <c:v>7</c:v>
                </c:pt>
                <c:pt idx="45">
                  <c:v>8</c:v>
                </c:pt>
                <c:pt idx="46">
                  <c:v>7</c:v>
                </c:pt>
                <c:pt idx="47">
                  <c:v>6</c:v>
                </c:pt>
                <c:pt idx="48">
                  <c:v>0</c:v>
                </c:pt>
                <c:pt idx="49">
                  <c:v>5</c:v>
                </c:pt>
                <c:pt idx="50">
                  <c:v>7</c:v>
                </c:pt>
                <c:pt idx="51">
                  <c:v>4</c:v>
                </c:pt>
                <c:pt idx="52">
                  <c:v>3</c:v>
                </c:pt>
                <c:pt idx="53">
                  <c:v>3</c:v>
                </c:pt>
                <c:pt idx="54">
                  <c:v>2</c:v>
                </c:pt>
                <c:pt idx="55">
                  <c:v>1</c:v>
                </c:pt>
              </c:numCache>
            </c:numRef>
          </c:xVal>
          <c:yVal>
            <c:numRef>
              <c:f>'4. Graphic'!$E$2:$E$57</c:f>
              <c:numCache>
                <c:formatCode>General</c:formatCode>
                <c:ptCount val="56"/>
                <c:pt idx="0">
                  <c:v>1.3635121036466347</c:v>
                </c:pt>
                <c:pt idx="1">
                  <c:v>1.3251388592621884</c:v>
                </c:pt>
                <c:pt idx="2">
                  <c:v>1.6090648928966209</c:v>
                </c:pt>
                <c:pt idx="3">
                  <c:v>1.1384655891409621</c:v>
                </c:pt>
                <c:pt idx="4">
                  <c:v>1.238072161579471</c:v>
                </c:pt>
                <c:pt idx="5">
                  <c:v>1.712198270069774</c:v>
                </c:pt>
                <c:pt idx="6">
                  <c:v>1.2111248842245832</c:v>
                </c:pt>
                <c:pt idx="7">
                  <c:v>1.3506651412878581</c:v>
                </c:pt>
                <c:pt idx="8">
                  <c:v>1.4179366370882913</c:v>
                </c:pt>
                <c:pt idx="9">
                  <c:v>1.344861565188618</c:v>
                </c:pt>
                <c:pt idx="10">
                  <c:v>1.4706552124704306</c:v>
                </c:pt>
                <c:pt idx="11">
                  <c:v>1.4412914294668342</c:v>
                </c:pt>
                <c:pt idx="12">
                  <c:v>1.3645162531850878</c:v>
                </c:pt>
                <c:pt idx="13">
                  <c:v>1.3736596326249577</c:v>
                </c:pt>
                <c:pt idx="14">
                  <c:v>1.3605135107314139</c:v>
                </c:pt>
                <c:pt idx="15">
                  <c:v>1.2757241303992111</c:v>
                </c:pt>
                <c:pt idx="16">
                  <c:v>1.1817741063860445</c:v>
                </c:pt>
                <c:pt idx="17">
                  <c:v>1.2757241303992111</c:v>
                </c:pt>
                <c:pt idx="18">
                  <c:v>1.3400837999301498</c:v>
                </c:pt>
                <c:pt idx="19">
                  <c:v>2.6575773191777938</c:v>
                </c:pt>
                <c:pt idx="20">
                  <c:v>1.2757241303992111</c:v>
                </c:pt>
                <c:pt idx="21">
                  <c:v>1.330683119433888</c:v>
                </c:pt>
                <c:pt idx="22">
                  <c:v>1.1012748184105066</c:v>
                </c:pt>
                <c:pt idx="23">
                  <c:v>1.4634415574284698</c:v>
                </c:pt>
                <c:pt idx="24">
                  <c:v>1.1561445773768388</c:v>
                </c:pt>
                <c:pt idx="25">
                  <c:v>1.5058454059815571</c:v>
                </c:pt>
                <c:pt idx="26">
                  <c:v>1.5058454059815571</c:v>
                </c:pt>
                <c:pt idx="27">
                  <c:v>1.5228787452803376</c:v>
                </c:pt>
                <c:pt idx="28">
                  <c:v>0.93704216591548972</c:v>
                </c:pt>
                <c:pt idx="29">
                  <c:v>1.5482135644757098</c:v>
                </c:pt>
                <c:pt idx="30">
                  <c:v>1.8153085691824011</c:v>
                </c:pt>
                <c:pt idx="31">
                  <c:v>1.1791420105603001</c:v>
                </c:pt>
                <c:pt idx="32">
                  <c:v>1.1012748184105066</c:v>
                </c:pt>
                <c:pt idx="33">
                  <c:v>1.032920265855503</c:v>
                </c:pt>
                <c:pt idx="34">
                  <c:v>1.4647058799572295</c:v>
                </c:pt>
                <c:pt idx="35">
                  <c:v>1.0629838925351858</c:v>
                </c:pt>
                <c:pt idx="36">
                  <c:v>1.4509967379742121</c:v>
                </c:pt>
                <c:pt idx="37">
                  <c:v>0.92591531097175617</c:v>
                </c:pt>
                <c:pt idx="38">
                  <c:v>1.4685210829577449</c:v>
                </c:pt>
                <c:pt idx="39">
                  <c:v>1.0824944904474534</c:v>
                </c:pt>
                <c:pt idx="40">
                  <c:v>1.1438755557576996</c:v>
                </c:pt>
                <c:pt idx="41">
                  <c:v>1.1619383881401586</c:v>
                </c:pt>
                <c:pt idx="42">
                  <c:v>1.3477536589966768</c:v>
                </c:pt>
                <c:pt idx="43">
                  <c:v>0.78781239559604221</c:v>
                </c:pt>
                <c:pt idx="44">
                  <c:v>0.82594019227497462</c:v>
                </c:pt>
                <c:pt idx="45">
                  <c:v>1.575118363368933</c:v>
                </c:pt>
                <c:pt idx="46">
                  <c:v>0.870954940112042</c:v>
                </c:pt>
                <c:pt idx="47">
                  <c:v>1.2700257143004443</c:v>
                </c:pt>
                <c:pt idx="48">
                  <c:v>0.68381990110654745</c:v>
                </c:pt>
                <c:pt idx="49">
                  <c:v>1.1029229967905798</c:v>
                </c:pt>
                <c:pt idx="50">
                  <c:v>0.12667939818460122</c:v>
                </c:pt>
                <c:pt idx="51">
                  <c:v>1.1726307269461749</c:v>
                </c:pt>
                <c:pt idx="52">
                  <c:v>2.0731432910503078</c:v>
                </c:pt>
                <c:pt idx="53">
                  <c:v>5.3547734986926908E-2</c:v>
                </c:pt>
                <c:pt idx="54">
                  <c:v>1.0969100130080565</c:v>
                </c:pt>
                <c:pt idx="55">
                  <c:v>1.4788619162959638</c:v>
                </c:pt>
              </c:numCache>
            </c:numRef>
          </c:yVal>
          <c:smooth val="0"/>
          <c:extLst>
            <c:ext xmlns:c16="http://schemas.microsoft.com/office/drawing/2014/chart" uri="{C3380CC4-5D6E-409C-BE32-E72D297353CC}">
              <c16:uniqueId val="{00000000-9956-42EC-A2E0-C7EFCA93B762}"/>
            </c:ext>
          </c:extLst>
        </c:ser>
        <c:dLbls>
          <c:dLblPos val="t"/>
          <c:showLegendKey val="0"/>
          <c:showVal val="1"/>
          <c:showCatName val="0"/>
          <c:showSerName val="0"/>
          <c:showPercent val="0"/>
          <c:showBubbleSize val="0"/>
        </c:dLbls>
        <c:axId val="552077216"/>
        <c:axId val="552077544"/>
      </c:scatterChart>
      <c:valAx>
        <c:axId val="55207721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ZA"/>
                  <a:t>Employment</a:t>
                </a:r>
                <a:r>
                  <a:rPr lang="en-ZA" baseline="0"/>
                  <a:t> Multiplier Rank (1=lowest)</a:t>
                </a:r>
                <a:endParaRPr lang="en-ZA"/>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2077544"/>
        <c:crosses val="autoZero"/>
        <c:crossBetween val="midCat"/>
      </c:valAx>
      <c:valAx>
        <c:axId val="5520775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Mitigation Measure |log(carbon</a:t>
                </a:r>
                <a:r>
                  <a:rPr lang="en-US" baseline="0"/>
                  <a:t> intensity)|</a:t>
                </a:r>
                <a:endParaRPr lang="en-US"/>
              </a:p>
            </c:rich>
          </c:tx>
          <c:layout>
            <c:manualLayout>
              <c:xMode val="edge"/>
              <c:yMode val="edge"/>
              <c:x val="2.6153844137691659E-2"/>
              <c:y val="0.1841930198829331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207721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Mapping</c:v>
          </c:tx>
          <c:spPr>
            <a:ln w="25400" cap="rnd">
              <a:noFill/>
              <a:round/>
            </a:ln>
            <a:effectLst/>
          </c:spPr>
          <c:marker>
            <c:symbol val="circle"/>
            <c:size val="5"/>
            <c:spPr>
              <a:solidFill>
                <a:schemeClr val="accent1"/>
              </a:solidFill>
              <a:ln w="9525">
                <a:solidFill>
                  <a:schemeClr val="accent1"/>
                </a:solidFill>
              </a:ln>
              <a:effectLst/>
            </c:spPr>
          </c:marker>
          <c:dLbls>
            <c:dLbl>
              <c:idx val="0"/>
              <c:tx>
                <c:rich>
                  <a:bodyPr/>
                  <a:lstStyle/>
                  <a:p>
                    <a:r>
                      <a:rPr lang="en-US" sz="800" b="0"/>
                      <a:t>Other producers</a:t>
                    </a:r>
                  </a:p>
                </c:rich>
              </c:tx>
              <c:dLblPos val="r"/>
              <c:showLegendKey val="0"/>
              <c:showVal val="1"/>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8-9B89-4E97-B6F2-B77A824C00B2}"/>
                </c:ext>
              </c:extLst>
            </c:dLbl>
            <c:dLbl>
              <c:idx val="1"/>
              <c:delete val="1"/>
              <c:extLst>
                <c:ext xmlns:c15="http://schemas.microsoft.com/office/drawing/2012/chart" uri="{CE6537A1-D6FC-4f65-9D91-7224C49458BB}"/>
                <c:ext xmlns:c16="http://schemas.microsoft.com/office/drawing/2014/chart" uri="{C3380CC4-5D6E-409C-BE32-E72D297353CC}">
                  <c16:uniqueId val="{0000002A-9B89-4E97-B6F2-B77A824C00B2}"/>
                </c:ext>
              </c:extLst>
            </c:dLbl>
            <c:dLbl>
              <c:idx val="2"/>
              <c:delete val="1"/>
              <c:extLst>
                <c:ext xmlns:c15="http://schemas.microsoft.com/office/drawing/2012/chart" uri="{CE6537A1-D6FC-4f65-9D91-7224C49458BB}"/>
                <c:ext xmlns:c16="http://schemas.microsoft.com/office/drawing/2014/chart" uri="{C3380CC4-5D6E-409C-BE32-E72D297353CC}">
                  <c16:uniqueId val="{0000001A-9B89-4E97-B6F2-B77A824C00B2}"/>
                </c:ext>
              </c:extLst>
            </c:dLbl>
            <c:dLbl>
              <c:idx val="3"/>
              <c:tx>
                <c:rich>
                  <a:bodyPr/>
                  <a:lstStyle/>
                  <a:p>
                    <a:r>
                      <a:rPr lang="en-US" sz="800"/>
                      <a:t>Textiles</a:t>
                    </a:r>
                  </a:p>
                </c:rich>
              </c:tx>
              <c:dLblPos val="r"/>
              <c:showLegendKey val="0"/>
              <c:showVal val="1"/>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4-9B89-4E97-B6F2-B77A824C00B2}"/>
                </c:ext>
              </c:extLst>
            </c:dLbl>
            <c:dLbl>
              <c:idx val="4"/>
              <c:delete val="1"/>
              <c:extLst>
                <c:ext xmlns:c15="http://schemas.microsoft.com/office/drawing/2012/chart" uri="{CE6537A1-D6FC-4f65-9D91-7224C49458BB}"/>
                <c:ext xmlns:c16="http://schemas.microsoft.com/office/drawing/2014/chart" uri="{C3380CC4-5D6E-409C-BE32-E72D297353CC}">
                  <c16:uniqueId val="{00000029-9B89-4E97-B6F2-B77A824C00B2}"/>
                </c:ext>
              </c:extLst>
            </c:dLbl>
            <c:dLbl>
              <c:idx val="5"/>
              <c:tx>
                <c:rich>
                  <a:bodyPr/>
                  <a:lstStyle/>
                  <a:p>
                    <a:r>
                      <a:rPr lang="en-US" sz="800" b="0"/>
                      <a:t>Forestry</a:t>
                    </a:r>
                  </a:p>
                </c:rich>
              </c:tx>
              <c:dLblPos val="r"/>
              <c:showLegendKey val="0"/>
              <c:showVal val="1"/>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3-9B89-4E97-B6F2-B77A824C00B2}"/>
                </c:ext>
              </c:extLst>
            </c:dLbl>
            <c:dLbl>
              <c:idx val="6"/>
              <c:tx>
                <c:rich>
                  <a:bodyPr/>
                  <a:lstStyle/>
                  <a:p>
                    <a:r>
                      <a:rPr lang="en-US" sz="800"/>
                      <a:t>Fishing</a:t>
                    </a:r>
                  </a:p>
                </c:rich>
              </c:tx>
              <c:dLblPos val="b"/>
              <c:showLegendKey val="0"/>
              <c:showVal val="1"/>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5-9B89-4E97-B6F2-B77A824C00B2}"/>
                </c:ext>
              </c:extLst>
            </c:dLbl>
            <c:dLbl>
              <c:idx val="7"/>
              <c:delete val="1"/>
              <c:extLst>
                <c:ext xmlns:c15="http://schemas.microsoft.com/office/drawing/2012/chart" uri="{CE6537A1-D6FC-4f65-9D91-7224C49458BB}"/>
                <c:ext xmlns:c16="http://schemas.microsoft.com/office/drawing/2014/chart" uri="{C3380CC4-5D6E-409C-BE32-E72D297353CC}">
                  <c16:uniqueId val="{00000020-9B89-4E97-B6F2-B77A824C00B2}"/>
                </c:ext>
              </c:extLst>
            </c:dLbl>
            <c:dLbl>
              <c:idx val="8"/>
              <c:delete val="1"/>
              <c:extLst>
                <c:ext xmlns:c15="http://schemas.microsoft.com/office/drawing/2012/chart" uri="{CE6537A1-D6FC-4f65-9D91-7224C49458BB}"/>
                <c:ext xmlns:c16="http://schemas.microsoft.com/office/drawing/2014/chart" uri="{C3380CC4-5D6E-409C-BE32-E72D297353CC}">
                  <c16:uniqueId val="{0000001F-9B89-4E97-B6F2-B77A824C00B2}"/>
                </c:ext>
              </c:extLst>
            </c:dLbl>
            <c:dLbl>
              <c:idx val="9"/>
              <c:delete val="1"/>
              <c:extLst>
                <c:ext xmlns:c15="http://schemas.microsoft.com/office/drawing/2012/chart" uri="{CE6537A1-D6FC-4f65-9D91-7224C49458BB}"/>
                <c:ext xmlns:c16="http://schemas.microsoft.com/office/drawing/2014/chart" uri="{C3380CC4-5D6E-409C-BE32-E72D297353CC}">
                  <c16:uniqueId val="{0000001B-9B89-4E97-B6F2-B77A824C00B2}"/>
                </c:ext>
              </c:extLst>
            </c:dLbl>
            <c:dLbl>
              <c:idx val="10"/>
              <c:delete val="1"/>
              <c:extLst>
                <c:ext xmlns:c15="http://schemas.microsoft.com/office/drawing/2012/chart" uri="{CE6537A1-D6FC-4f65-9D91-7224C49458BB}"/>
                <c:ext xmlns:c16="http://schemas.microsoft.com/office/drawing/2014/chart" uri="{C3380CC4-5D6E-409C-BE32-E72D297353CC}">
                  <c16:uniqueId val="{0000001E-9B89-4E97-B6F2-B77A824C00B2}"/>
                </c:ext>
              </c:extLst>
            </c:dLbl>
            <c:dLbl>
              <c:idx val="11"/>
              <c:tx>
                <c:rich>
                  <a:bodyPr/>
                  <a:lstStyle/>
                  <a:p>
                    <a:r>
                      <a:rPr lang="en-US" b="0" baseline="0"/>
                      <a:t>Footwear</a:t>
                    </a:r>
                    <a:endParaRPr lang="en-US" b="0"/>
                  </a:p>
                </c:rich>
              </c:tx>
              <c:dLblPos val="r"/>
              <c:showLegendKey val="0"/>
              <c:showVal val="1"/>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D-9B89-4E97-B6F2-B77A824C00B2}"/>
                </c:ext>
              </c:extLst>
            </c:dLbl>
            <c:dLbl>
              <c:idx val="12"/>
              <c:delete val="1"/>
              <c:extLst>
                <c:ext xmlns:c15="http://schemas.microsoft.com/office/drawing/2012/chart" uri="{CE6537A1-D6FC-4f65-9D91-7224C49458BB}"/>
                <c:ext xmlns:c16="http://schemas.microsoft.com/office/drawing/2014/chart" uri="{C3380CC4-5D6E-409C-BE32-E72D297353CC}">
                  <c16:uniqueId val="{0000001C-9B89-4E97-B6F2-B77A824C00B2}"/>
                </c:ext>
              </c:extLst>
            </c:dLbl>
            <c:dLbl>
              <c:idx val="13"/>
              <c:delete val="1"/>
              <c:extLst>
                <c:ext xmlns:c15="http://schemas.microsoft.com/office/drawing/2012/chart" uri="{CE6537A1-D6FC-4f65-9D91-7224C49458BB}"/>
                <c:ext xmlns:c16="http://schemas.microsoft.com/office/drawing/2014/chart" uri="{C3380CC4-5D6E-409C-BE32-E72D297353CC}">
                  <c16:uniqueId val="{00000037-9B89-4E97-B6F2-B77A824C00B2}"/>
                </c:ext>
              </c:extLst>
            </c:dLbl>
            <c:dLbl>
              <c:idx val="14"/>
              <c:delete val="1"/>
              <c:extLst>
                <c:ext xmlns:c15="http://schemas.microsoft.com/office/drawing/2012/chart" uri="{CE6537A1-D6FC-4f65-9D91-7224C49458BB}"/>
                <c:ext xmlns:c16="http://schemas.microsoft.com/office/drawing/2014/chart" uri="{C3380CC4-5D6E-409C-BE32-E72D297353CC}">
                  <c16:uniqueId val="{00000036-9B89-4E97-B6F2-B77A824C00B2}"/>
                </c:ext>
              </c:extLst>
            </c:dLbl>
            <c:dLbl>
              <c:idx val="15"/>
              <c:delete val="1"/>
              <c:extLst>
                <c:ext xmlns:c15="http://schemas.microsoft.com/office/drawing/2012/chart" uri="{CE6537A1-D6FC-4f65-9D91-7224C49458BB}"/>
                <c:ext xmlns:c16="http://schemas.microsoft.com/office/drawing/2014/chart" uri="{C3380CC4-5D6E-409C-BE32-E72D297353CC}">
                  <c16:uniqueId val="{0000002F-9B89-4E97-B6F2-B77A824C00B2}"/>
                </c:ext>
              </c:extLst>
            </c:dLbl>
            <c:dLbl>
              <c:idx val="16"/>
              <c:tx>
                <c:rich>
                  <a:bodyPr rot="0" spcFirstLastPara="1" vertOverflow="clip" horzOverflow="clip" vert="horz" wrap="square" lIns="38100" tIns="19050" rIns="38100" bIns="19050" anchor="ctr" anchorCtr="1">
                    <a:noAutofit/>
                  </a:bodyPr>
                  <a:lstStyle/>
                  <a:p>
                    <a:pPr>
                      <a:defRPr sz="800" b="0" i="0" u="none" strike="noStrike" kern="1200" baseline="0">
                        <a:solidFill>
                          <a:schemeClr val="dk1">
                            <a:lumMod val="65000"/>
                            <a:lumOff val="35000"/>
                          </a:schemeClr>
                        </a:solidFill>
                        <a:latin typeface="+mn-lt"/>
                        <a:ea typeface="+mn-ea"/>
                        <a:cs typeface="+mn-cs"/>
                      </a:defRPr>
                    </a:pPr>
                    <a:r>
                      <a:rPr lang="en-US" sz="800"/>
                      <a:t>Metal products </a:t>
                    </a:r>
                  </a:p>
                </c:rich>
              </c:tx>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noAutofit/>
                </a:bodyPr>
                <a:lstStyle/>
                <a:p>
                  <a:pPr>
                    <a:defRPr sz="800" b="0" i="0" u="none" strike="noStrike" kern="1200" baseline="0">
                      <a:solidFill>
                        <a:schemeClr val="dk1">
                          <a:lumMod val="65000"/>
                          <a:lumOff val="35000"/>
                        </a:schemeClr>
                      </a:solidFill>
                      <a:latin typeface="+mn-lt"/>
                      <a:ea typeface="+mn-ea"/>
                      <a:cs typeface="+mn-cs"/>
                    </a:defRPr>
                  </a:pPr>
                  <a:endParaRPr lang="en-US"/>
                </a:p>
              </c:txPr>
              <c:dLblPos val="b"/>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15714641154094067"/>
                      <c:h val="5.2240834055285956E-2"/>
                    </c:manualLayout>
                  </c15:layout>
                  <c15:showDataLabelsRange val="0"/>
                </c:ext>
                <c:ext xmlns:c16="http://schemas.microsoft.com/office/drawing/2014/chart" uri="{C3380CC4-5D6E-409C-BE32-E72D297353CC}">
                  <c16:uniqueId val="{0000002D-9B89-4E97-B6F2-B77A824C00B2}"/>
                </c:ext>
              </c:extLst>
            </c:dLbl>
            <c:dLbl>
              <c:idx val="17"/>
              <c:delete val="1"/>
              <c:extLst>
                <c:ext xmlns:c15="http://schemas.microsoft.com/office/drawing/2012/chart" uri="{CE6537A1-D6FC-4f65-9D91-7224C49458BB}"/>
                <c:ext xmlns:c16="http://schemas.microsoft.com/office/drawing/2014/chart" uri="{C3380CC4-5D6E-409C-BE32-E72D297353CC}">
                  <c16:uniqueId val="{0000002E-9B89-4E97-B6F2-B77A824C00B2}"/>
                </c:ext>
              </c:extLst>
            </c:dLbl>
            <c:dLbl>
              <c:idx val="18"/>
              <c:delete val="1"/>
              <c:extLst>
                <c:ext xmlns:c15="http://schemas.microsoft.com/office/drawing/2012/chart" uri="{CE6537A1-D6FC-4f65-9D91-7224C49458BB}"/>
                <c:ext xmlns:c16="http://schemas.microsoft.com/office/drawing/2014/chart" uri="{C3380CC4-5D6E-409C-BE32-E72D297353CC}">
                  <c16:uniqueId val="{0000003A-9B89-4E97-B6F2-B77A824C00B2}"/>
                </c:ext>
              </c:extLst>
            </c:dLbl>
            <c:dLbl>
              <c:idx val="19"/>
              <c:tx>
                <c:rich>
                  <a:bodyPr rot="0" spcFirstLastPara="1" vertOverflow="clip" horzOverflow="clip" vert="horz" wrap="square" lIns="38100" tIns="19050" rIns="38100" bIns="19050" anchor="ctr" anchorCtr="1">
                    <a:noAutofit/>
                  </a:bodyPr>
                  <a:lstStyle/>
                  <a:p>
                    <a:pPr>
                      <a:defRPr sz="800" b="0" i="0" u="none" strike="noStrike" kern="1200" baseline="0">
                        <a:solidFill>
                          <a:schemeClr val="dk1">
                            <a:lumMod val="65000"/>
                            <a:lumOff val="35000"/>
                          </a:schemeClr>
                        </a:solidFill>
                        <a:latin typeface="+mn-lt"/>
                        <a:ea typeface="+mn-ea"/>
                        <a:cs typeface="+mn-cs"/>
                      </a:defRPr>
                    </a:pPr>
                    <a:r>
                      <a:rPr lang="en-US" sz="800" b="0"/>
                      <a:t>Business Services (</a:t>
                    </a:r>
                    <a:r>
                      <a:rPr lang="en-US" sz="800" b="0" baseline="0"/>
                      <a:t>Activities auxilliary to financial intermediation)</a:t>
                    </a:r>
                    <a:endParaRPr lang="en-US" sz="800" b="0"/>
                  </a:p>
                </c:rich>
              </c:tx>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noAutofit/>
                </a:bodyPr>
                <a:lstStyle/>
                <a:p>
                  <a:pPr>
                    <a:defRPr sz="800" b="0" i="0" u="none" strike="noStrike" kern="1200" baseline="0">
                      <a:solidFill>
                        <a:schemeClr val="dk1">
                          <a:lumMod val="65000"/>
                          <a:lumOff val="35000"/>
                        </a:schemeClr>
                      </a:solidFill>
                      <a:latin typeface="+mn-lt"/>
                      <a:ea typeface="+mn-ea"/>
                      <a:cs typeface="+mn-cs"/>
                    </a:defRPr>
                  </a:pPr>
                  <a:endParaRPr lang="en-US"/>
                </a:p>
              </c:txPr>
              <c:dLblPos val="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27947750722600573"/>
                      <c:h val="0.13994725984348547"/>
                    </c:manualLayout>
                  </c15:layout>
                  <c15:showDataLabelsRange val="0"/>
                </c:ext>
                <c:ext xmlns:c16="http://schemas.microsoft.com/office/drawing/2014/chart" uri="{C3380CC4-5D6E-409C-BE32-E72D297353CC}">
                  <c16:uniqueId val="{0000000B-9B89-4E97-B6F2-B77A824C00B2}"/>
                </c:ext>
              </c:extLst>
            </c:dLbl>
            <c:dLbl>
              <c:idx val="20"/>
              <c:delete val="1"/>
              <c:extLst>
                <c:ext xmlns:c15="http://schemas.microsoft.com/office/drawing/2012/chart" uri="{CE6537A1-D6FC-4f65-9D91-7224C49458BB}"/>
                <c:ext xmlns:c16="http://schemas.microsoft.com/office/drawing/2014/chart" uri="{C3380CC4-5D6E-409C-BE32-E72D297353CC}">
                  <c16:uniqueId val="{00000023-9B89-4E97-B6F2-B77A824C00B2}"/>
                </c:ext>
              </c:extLst>
            </c:dLbl>
            <c:dLbl>
              <c:idx val="21"/>
              <c:delete val="1"/>
              <c:extLst>
                <c:ext xmlns:c15="http://schemas.microsoft.com/office/drawing/2012/chart" uri="{CE6537A1-D6FC-4f65-9D91-7224C49458BB}"/>
                <c:ext xmlns:c16="http://schemas.microsoft.com/office/drawing/2014/chart" uri="{C3380CC4-5D6E-409C-BE32-E72D297353CC}">
                  <c16:uniqueId val="{00000039-9B89-4E97-B6F2-B77A824C00B2}"/>
                </c:ext>
              </c:extLst>
            </c:dLbl>
            <c:dLbl>
              <c:idx val="22"/>
              <c:delete val="1"/>
              <c:extLst>
                <c:ext xmlns:c15="http://schemas.microsoft.com/office/drawing/2012/chart" uri="{CE6537A1-D6FC-4f65-9D91-7224C49458BB}"/>
                <c:ext xmlns:c16="http://schemas.microsoft.com/office/drawing/2014/chart" uri="{C3380CC4-5D6E-409C-BE32-E72D297353CC}">
                  <c16:uniqueId val="{0000002B-9B89-4E97-B6F2-B77A824C00B2}"/>
                </c:ext>
              </c:extLst>
            </c:dLbl>
            <c:dLbl>
              <c:idx val="23"/>
              <c:delete val="1"/>
              <c:extLst>
                <c:ext xmlns:c15="http://schemas.microsoft.com/office/drawing/2012/chart" uri="{CE6537A1-D6FC-4f65-9D91-7224C49458BB}"/>
                <c:ext xmlns:c16="http://schemas.microsoft.com/office/drawing/2014/chart" uri="{C3380CC4-5D6E-409C-BE32-E72D297353CC}">
                  <c16:uniqueId val="{00000038-9B89-4E97-B6F2-B77A824C00B2}"/>
                </c:ext>
              </c:extLst>
            </c:dLbl>
            <c:dLbl>
              <c:idx val="24"/>
              <c:delete val="1"/>
              <c:extLst>
                <c:ext xmlns:c15="http://schemas.microsoft.com/office/drawing/2012/chart" uri="{CE6537A1-D6FC-4f65-9D91-7224C49458BB}"/>
                <c:ext xmlns:c16="http://schemas.microsoft.com/office/drawing/2014/chart" uri="{C3380CC4-5D6E-409C-BE32-E72D297353CC}">
                  <c16:uniqueId val="{0000002C-9B89-4E97-B6F2-B77A824C00B2}"/>
                </c:ext>
              </c:extLst>
            </c:dLbl>
            <c:dLbl>
              <c:idx val="25"/>
              <c:tx>
                <c:rich>
                  <a:bodyPr/>
                  <a:lstStyle/>
                  <a:p>
                    <a:r>
                      <a:rPr lang="en-US" sz="800" b="0"/>
                      <a:t>Beverages</a:t>
                    </a:r>
                  </a:p>
                </c:rich>
              </c:tx>
              <c:dLblPos val="r"/>
              <c:showLegendKey val="0"/>
              <c:showVal val="1"/>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31-9B89-4E97-B6F2-B77A824C00B2}"/>
                </c:ext>
              </c:extLst>
            </c:dLbl>
            <c:dLbl>
              <c:idx val="26"/>
              <c:delete val="1"/>
              <c:extLst>
                <c:ext xmlns:c15="http://schemas.microsoft.com/office/drawing/2012/chart" uri="{CE6537A1-D6FC-4f65-9D91-7224C49458BB}"/>
                <c:ext xmlns:c16="http://schemas.microsoft.com/office/drawing/2014/chart" uri="{C3380CC4-5D6E-409C-BE32-E72D297353CC}">
                  <c16:uniqueId val="{0000000A-9B89-4E97-B6F2-B77A824C00B2}"/>
                </c:ext>
              </c:extLst>
            </c:dLbl>
            <c:dLbl>
              <c:idx val="27"/>
              <c:delete val="1"/>
              <c:extLst>
                <c:ext xmlns:c15="http://schemas.microsoft.com/office/drawing/2012/chart" uri="{CE6537A1-D6FC-4f65-9D91-7224C49458BB}"/>
                <c:ext xmlns:c16="http://schemas.microsoft.com/office/drawing/2014/chart" uri="{C3380CC4-5D6E-409C-BE32-E72D297353CC}">
                  <c16:uniqueId val="{00000009-9B89-4E97-B6F2-B77A824C00B2}"/>
                </c:ext>
              </c:extLst>
            </c:dLbl>
            <c:dLbl>
              <c:idx val="28"/>
              <c:tx>
                <c:rich>
                  <a:bodyPr rot="0" spcFirstLastPara="1" vertOverflow="clip" horzOverflow="clip" vert="horz" wrap="square" lIns="38100" tIns="19050" rIns="38100" bIns="19050" anchor="ctr" anchorCtr="1">
                    <a:noAutofit/>
                  </a:bodyPr>
                  <a:lstStyle/>
                  <a:p>
                    <a:pPr>
                      <a:defRPr sz="800" b="0" i="0" u="none" strike="noStrike" kern="1200" baseline="0">
                        <a:solidFill>
                          <a:schemeClr val="dk1">
                            <a:lumMod val="65000"/>
                            <a:lumOff val="35000"/>
                          </a:schemeClr>
                        </a:solidFill>
                        <a:latin typeface="+mn-lt"/>
                        <a:ea typeface="+mn-ea"/>
                        <a:cs typeface="+mn-cs"/>
                      </a:defRPr>
                    </a:pPr>
                    <a:r>
                      <a:rPr lang="en-US" sz="800"/>
                      <a:t>Paper</a:t>
                    </a:r>
                    <a:r>
                      <a:rPr lang="en-US" sz="800" baseline="0"/>
                      <a:t> &amp; paper products</a:t>
                    </a:r>
                    <a:endParaRPr lang="en-US" sz="800"/>
                  </a:p>
                </c:rich>
              </c:tx>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noAutofit/>
                </a:bodyPr>
                <a:lstStyle/>
                <a:p>
                  <a:pPr>
                    <a:defRPr sz="800" b="0" i="0" u="none" strike="noStrike" kern="1200" baseline="0">
                      <a:solidFill>
                        <a:schemeClr val="dk1">
                          <a:lumMod val="65000"/>
                          <a:lumOff val="35000"/>
                        </a:schemeClr>
                      </a:solidFill>
                      <a:latin typeface="+mn-lt"/>
                      <a:ea typeface="+mn-ea"/>
                      <a:cs typeface="+mn-cs"/>
                    </a:defRPr>
                  </a:pPr>
                  <a:endParaRPr lang="en-US"/>
                </a:p>
              </c:txPr>
              <c:dLblPos val="b"/>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16517809419914475"/>
                      <c:h val="0.10235456688601782"/>
                    </c:manualLayout>
                  </c15:layout>
                  <c15:showDataLabelsRange val="0"/>
                </c:ext>
                <c:ext xmlns:c16="http://schemas.microsoft.com/office/drawing/2014/chart" uri="{C3380CC4-5D6E-409C-BE32-E72D297353CC}">
                  <c16:uniqueId val="{00000019-9B89-4E97-B6F2-B77A824C00B2}"/>
                </c:ext>
              </c:extLst>
            </c:dLbl>
            <c:dLbl>
              <c:idx val="29"/>
              <c:delete val="1"/>
              <c:extLst>
                <c:ext xmlns:c15="http://schemas.microsoft.com/office/drawing/2012/chart" uri="{CE6537A1-D6FC-4f65-9D91-7224C49458BB}"/>
                <c:ext xmlns:c16="http://schemas.microsoft.com/office/drawing/2014/chart" uri="{C3380CC4-5D6E-409C-BE32-E72D297353CC}">
                  <c16:uniqueId val="{00000030-9B89-4E97-B6F2-B77A824C00B2}"/>
                </c:ext>
              </c:extLst>
            </c:dLbl>
            <c:dLbl>
              <c:idx val="30"/>
              <c:tx>
                <c:rich>
                  <a:bodyPr/>
                  <a:lstStyle/>
                  <a:p>
                    <a:r>
                      <a:rPr lang="en-US" sz="800" b="0"/>
                      <a:t>General government</a:t>
                    </a:r>
                  </a:p>
                </c:rich>
              </c:tx>
              <c:dLblPos val="r"/>
              <c:showLegendKey val="0"/>
              <c:showVal val="1"/>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9B89-4E97-B6F2-B77A824C00B2}"/>
                </c:ext>
              </c:extLst>
            </c:dLbl>
            <c:dLbl>
              <c:idx val="31"/>
              <c:delete val="1"/>
              <c:extLst>
                <c:ext xmlns:c15="http://schemas.microsoft.com/office/drawing/2012/chart" uri="{CE6537A1-D6FC-4f65-9D91-7224C49458BB}"/>
                <c:ext xmlns:c16="http://schemas.microsoft.com/office/drawing/2014/chart" uri="{C3380CC4-5D6E-409C-BE32-E72D297353CC}">
                  <c16:uniqueId val="{00000035-9B89-4E97-B6F2-B77A824C00B2}"/>
                </c:ext>
              </c:extLst>
            </c:dLbl>
            <c:dLbl>
              <c:idx val="32"/>
              <c:delete val="1"/>
              <c:extLst>
                <c:ext xmlns:c15="http://schemas.microsoft.com/office/drawing/2012/chart" uri="{CE6537A1-D6FC-4f65-9D91-7224C49458BB}"/>
                <c:ext xmlns:c16="http://schemas.microsoft.com/office/drawing/2014/chart" uri="{C3380CC4-5D6E-409C-BE32-E72D297353CC}">
                  <c16:uniqueId val="{00000022-9B89-4E97-B6F2-B77A824C00B2}"/>
                </c:ext>
              </c:extLst>
            </c:dLbl>
            <c:dLbl>
              <c:idx val="33"/>
              <c:delete val="1"/>
              <c:extLst>
                <c:ext xmlns:c15="http://schemas.microsoft.com/office/drawing/2012/chart" uri="{CE6537A1-D6FC-4f65-9D91-7224C49458BB}"/>
                <c:ext xmlns:c16="http://schemas.microsoft.com/office/drawing/2014/chart" uri="{C3380CC4-5D6E-409C-BE32-E72D297353CC}">
                  <c16:uniqueId val="{00000018-9B89-4E97-B6F2-B77A824C00B2}"/>
                </c:ext>
              </c:extLst>
            </c:dLbl>
            <c:dLbl>
              <c:idx val="34"/>
              <c:delete val="1"/>
              <c:extLst>
                <c:ext xmlns:c15="http://schemas.microsoft.com/office/drawing/2012/chart" uri="{CE6537A1-D6FC-4f65-9D91-7224C49458BB}"/>
                <c:ext xmlns:c16="http://schemas.microsoft.com/office/drawing/2014/chart" uri="{C3380CC4-5D6E-409C-BE32-E72D297353CC}">
                  <c16:uniqueId val="{00000034-9B89-4E97-B6F2-B77A824C00B2}"/>
                </c:ext>
              </c:extLst>
            </c:dLbl>
            <c:dLbl>
              <c:idx val="35"/>
              <c:delete val="1"/>
              <c:extLst>
                <c:ext xmlns:c15="http://schemas.microsoft.com/office/drawing/2012/chart" uri="{CE6537A1-D6FC-4f65-9D91-7224C49458BB}"/>
                <c:ext xmlns:c16="http://schemas.microsoft.com/office/drawing/2014/chart" uri="{C3380CC4-5D6E-409C-BE32-E72D297353CC}">
                  <c16:uniqueId val="{00000021-9B89-4E97-B6F2-B77A824C00B2}"/>
                </c:ext>
              </c:extLst>
            </c:dLbl>
            <c:dLbl>
              <c:idx val="36"/>
              <c:delete val="1"/>
              <c:extLst>
                <c:ext xmlns:c15="http://schemas.microsoft.com/office/drawing/2012/chart" uri="{CE6537A1-D6FC-4f65-9D91-7224C49458BB}"/>
                <c:ext xmlns:c16="http://schemas.microsoft.com/office/drawing/2014/chart" uri="{C3380CC4-5D6E-409C-BE32-E72D297353CC}">
                  <c16:uniqueId val="{00000033-9B89-4E97-B6F2-B77A824C00B2}"/>
                </c:ext>
              </c:extLst>
            </c:dLbl>
            <c:dLbl>
              <c:idx val="37"/>
              <c:delete val="1"/>
              <c:extLst>
                <c:ext xmlns:c15="http://schemas.microsoft.com/office/drawing/2012/chart" uri="{CE6537A1-D6FC-4f65-9D91-7224C49458BB}"/>
                <c:ext xmlns:c16="http://schemas.microsoft.com/office/drawing/2014/chart" uri="{C3380CC4-5D6E-409C-BE32-E72D297353CC}">
                  <c16:uniqueId val="{00000017-9B89-4E97-B6F2-B77A824C00B2}"/>
                </c:ext>
              </c:extLst>
            </c:dLbl>
            <c:dLbl>
              <c:idx val="38"/>
              <c:delete val="1"/>
              <c:extLst>
                <c:ext xmlns:c15="http://schemas.microsoft.com/office/drawing/2012/chart" uri="{CE6537A1-D6FC-4f65-9D91-7224C49458BB}"/>
                <c:ext xmlns:c16="http://schemas.microsoft.com/office/drawing/2014/chart" uri="{C3380CC4-5D6E-409C-BE32-E72D297353CC}">
                  <c16:uniqueId val="{00000032-9B89-4E97-B6F2-B77A824C00B2}"/>
                </c:ext>
              </c:extLst>
            </c:dLbl>
            <c:dLbl>
              <c:idx val="39"/>
              <c:delete val="1"/>
              <c:extLst>
                <c:ext xmlns:c15="http://schemas.microsoft.com/office/drawing/2012/chart" uri="{CE6537A1-D6FC-4f65-9D91-7224C49458BB}"/>
                <c:ext xmlns:c16="http://schemas.microsoft.com/office/drawing/2014/chart" uri="{C3380CC4-5D6E-409C-BE32-E72D297353CC}">
                  <c16:uniqueId val="{00000027-9B89-4E97-B6F2-B77A824C00B2}"/>
                </c:ext>
              </c:extLst>
            </c:dLbl>
            <c:dLbl>
              <c:idx val="40"/>
              <c:delete val="1"/>
              <c:extLst>
                <c:ext xmlns:c15="http://schemas.microsoft.com/office/drawing/2012/chart" uri="{CE6537A1-D6FC-4f65-9D91-7224C49458BB}"/>
                <c:ext xmlns:c16="http://schemas.microsoft.com/office/drawing/2014/chart" uri="{C3380CC4-5D6E-409C-BE32-E72D297353CC}">
                  <c16:uniqueId val="{00000005-9B89-4E97-B6F2-B77A824C00B2}"/>
                </c:ext>
              </c:extLst>
            </c:dLbl>
            <c:dLbl>
              <c:idx val="41"/>
              <c:tx>
                <c:rich>
                  <a:bodyPr/>
                  <a:lstStyle/>
                  <a:p>
                    <a:r>
                      <a:rPr lang="en-US"/>
                      <a:t>Transport &amp; storage</a:t>
                    </a:r>
                  </a:p>
                </c:rich>
              </c:tx>
              <c:dLblPos val="r"/>
              <c:showLegendKey val="0"/>
              <c:showVal val="1"/>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6-9B89-4E97-B6F2-B77A824C00B2}"/>
                </c:ext>
              </c:extLst>
            </c:dLbl>
            <c:dLbl>
              <c:idx val="42"/>
              <c:delete val="1"/>
              <c:extLst>
                <c:ext xmlns:c15="http://schemas.microsoft.com/office/drawing/2012/chart" uri="{CE6537A1-D6FC-4f65-9D91-7224C49458BB}"/>
                <c:ext xmlns:c16="http://schemas.microsoft.com/office/drawing/2014/chart" uri="{C3380CC4-5D6E-409C-BE32-E72D297353CC}">
                  <c16:uniqueId val="{0000003B-9B89-4E97-B6F2-B77A824C00B2}"/>
                </c:ext>
              </c:extLst>
            </c:dLbl>
            <c:dLbl>
              <c:idx val="43"/>
              <c:tx>
                <c:rich>
                  <a:bodyPr rot="0" spcFirstLastPara="1" vertOverflow="clip" horzOverflow="clip" vert="horz" wrap="square" lIns="38100" tIns="19050" rIns="38100" bIns="19050" anchor="ctr" anchorCtr="1">
                    <a:noAutofit/>
                  </a:bodyPr>
                  <a:lstStyle/>
                  <a:p>
                    <a:pPr>
                      <a:defRPr sz="800" b="0" i="0" u="none" strike="noStrike" kern="1200" baseline="0">
                        <a:solidFill>
                          <a:schemeClr val="dk1">
                            <a:lumMod val="65000"/>
                            <a:lumOff val="35000"/>
                          </a:schemeClr>
                        </a:solidFill>
                        <a:latin typeface="+mn-lt"/>
                        <a:ea typeface="+mn-ea"/>
                        <a:cs typeface="+mn-cs"/>
                      </a:defRPr>
                    </a:pPr>
                    <a:r>
                      <a:rPr lang="en-US" sz="800"/>
                      <a:t>Basic</a:t>
                    </a:r>
                    <a:r>
                      <a:rPr lang="en-US" sz="800" baseline="0"/>
                      <a:t> iron &amp; steel</a:t>
                    </a:r>
                    <a:endParaRPr lang="en-US" sz="800"/>
                  </a:p>
                </c:rich>
              </c:tx>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noAutofit/>
                </a:bodyPr>
                <a:lstStyle/>
                <a:p>
                  <a:pPr>
                    <a:defRPr sz="800" b="0" i="0" u="none" strike="noStrike" kern="1200" baseline="0">
                      <a:solidFill>
                        <a:schemeClr val="dk1">
                          <a:lumMod val="65000"/>
                          <a:lumOff val="35000"/>
                        </a:schemeClr>
                      </a:solidFill>
                      <a:latin typeface="+mn-lt"/>
                      <a:ea typeface="+mn-ea"/>
                      <a:cs typeface="+mn-cs"/>
                    </a:defRPr>
                  </a:pPr>
                  <a:endParaRPr lang="en-US"/>
                </a:p>
              </c:txPr>
              <c:dLblPos val="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16585019370132309"/>
                      <c:h val="4.3969015858468852E-2"/>
                    </c:manualLayout>
                  </c15:layout>
                  <c15:showDataLabelsRange val="0"/>
                </c:ext>
                <c:ext xmlns:c16="http://schemas.microsoft.com/office/drawing/2014/chart" uri="{C3380CC4-5D6E-409C-BE32-E72D297353CC}">
                  <c16:uniqueId val="{0000000F-9B89-4E97-B6F2-B77A824C00B2}"/>
                </c:ext>
              </c:extLst>
            </c:dLbl>
            <c:dLbl>
              <c:idx val="44"/>
              <c:delete val="1"/>
              <c:extLst>
                <c:ext xmlns:c15="http://schemas.microsoft.com/office/drawing/2012/chart" uri="{CE6537A1-D6FC-4f65-9D91-7224C49458BB}"/>
                <c:ext xmlns:c16="http://schemas.microsoft.com/office/drawing/2014/chart" uri="{C3380CC4-5D6E-409C-BE32-E72D297353CC}">
                  <c16:uniqueId val="{00000008-9B89-4E97-B6F2-B77A824C00B2}"/>
                </c:ext>
              </c:extLst>
            </c:dLbl>
            <c:dLbl>
              <c:idx val="45"/>
              <c:tx>
                <c:rich>
                  <a:bodyPr/>
                  <a:lstStyle/>
                  <a:p>
                    <a:r>
                      <a:rPr lang="en-US"/>
                      <a:t>Communication</a:t>
                    </a:r>
                  </a:p>
                </c:rich>
              </c:tx>
              <c:dLblPos val="r"/>
              <c:showLegendKey val="0"/>
              <c:showVal val="1"/>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6-9B89-4E97-B6F2-B77A824C00B2}"/>
                </c:ext>
              </c:extLst>
            </c:dLbl>
            <c:dLbl>
              <c:idx val="46"/>
              <c:delete val="1"/>
              <c:extLst>
                <c:ext xmlns:c15="http://schemas.microsoft.com/office/drawing/2012/chart" uri="{CE6537A1-D6FC-4f65-9D91-7224C49458BB}"/>
                <c:ext xmlns:c16="http://schemas.microsoft.com/office/drawing/2014/chart" uri="{C3380CC4-5D6E-409C-BE32-E72D297353CC}">
                  <c16:uniqueId val="{00000006-9B89-4E97-B6F2-B77A824C00B2}"/>
                </c:ext>
              </c:extLst>
            </c:dLbl>
            <c:dLbl>
              <c:idx val="47"/>
              <c:delete val="1"/>
              <c:extLst>
                <c:ext xmlns:c15="http://schemas.microsoft.com/office/drawing/2012/chart" uri="{CE6537A1-D6FC-4f65-9D91-7224C49458BB}"/>
                <c:ext xmlns:c16="http://schemas.microsoft.com/office/drawing/2014/chart" uri="{C3380CC4-5D6E-409C-BE32-E72D297353CC}">
                  <c16:uniqueId val="{0000003C-9B89-4E97-B6F2-B77A824C00B2}"/>
                </c:ext>
              </c:extLst>
            </c:dLbl>
            <c:dLbl>
              <c:idx val="48"/>
              <c:tx>
                <c:rich>
                  <a:bodyPr rot="0" spcFirstLastPara="1" vertOverflow="clip" horzOverflow="clip" vert="horz" wrap="square" lIns="38100" tIns="19050" rIns="38100" bIns="19050" anchor="ctr" anchorCtr="1">
                    <a:noAutofit/>
                  </a:bodyPr>
                  <a:lstStyle/>
                  <a:p>
                    <a:pPr>
                      <a:defRPr sz="800" b="0" i="0" u="none" strike="noStrike" kern="1200" baseline="0">
                        <a:solidFill>
                          <a:schemeClr val="dk1">
                            <a:lumMod val="65000"/>
                            <a:lumOff val="35000"/>
                          </a:schemeClr>
                        </a:solidFill>
                        <a:latin typeface="+mn-lt"/>
                        <a:ea typeface="+mn-ea"/>
                        <a:cs typeface="+mn-cs"/>
                      </a:defRPr>
                    </a:pPr>
                    <a:r>
                      <a:rPr lang="en-US" sz="800"/>
                      <a:t>Natural</a:t>
                    </a:r>
                    <a:r>
                      <a:rPr lang="en-US" sz="800" baseline="0"/>
                      <a:t> Gas</a:t>
                    </a:r>
                    <a:endParaRPr lang="en-US" sz="800"/>
                  </a:p>
                </c:rich>
              </c:tx>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noAutofit/>
                </a:bodyPr>
                <a:lstStyle/>
                <a:p>
                  <a:pPr>
                    <a:defRPr sz="800" b="0" i="0" u="none" strike="noStrike" kern="1200" baseline="0">
                      <a:solidFill>
                        <a:schemeClr val="dk1">
                          <a:lumMod val="65000"/>
                          <a:lumOff val="35000"/>
                        </a:schemeClr>
                      </a:solidFill>
                      <a:latin typeface="+mn-lt"/>
                      <a:ea typeface="+mn-ea"/>
                      <a:cs typeface="+mn-cs"/>
                    </a:defRPr>
                  </a:pPr>
                  <a:endParaRPr lang="en-US"/>
                </a:p>
              </c:txPr>
              <c:dLblPos val="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11746108890228928"/>
                      <c:h val="3.2108550959374642E-2"/>
                    </c:manualLayout>
                  </c15:layout>
                  <c15:showDataLabelsRange val="0"/>
                </c:ext>
                <c:ext xmlns:c16="http://schemas.microsoft.com/office/drawing/2014/chart" uri="{C3380CC4-5D6E-409C-BE32-E72D297353CC}">
                  <c16:uniqueId val="{00000007-9B89-4E97-B6F2-B77A824C00B2}"/>
                </c:ext>
              </c:extLst>
            </c:dLbl>
            <c:dLbl>
              <c:idx val="49"/>
              <c:delete val="1"/>
              <c:extLst>
                <c:ext xmlns:c15="http://schemas.microsoft.com/office/drawing/2012/chart" uri="{CE6537A1-D6FC-4f65-9D91-7224C49458BB}"/>
                <c:ext xmlns:c16="http://schemas.microsoft.com/office/drawing/2014/chart" uri="{C3380CC4-5D6E-409C-BE32-E72D297353CC}">
                  <c16:uniqueId val="{00000015-9B89-4E97-B6F2-B77A824C00B2}"/>
                </c:ext>
              </c:extLst>
            </c:dLbl>
            <c:dLbl>
              <c:idx val="50"/>
              <c:tx>
                <c:rich>
                  <a:bodyPr/>
                  <a:lstStyle/>
                  <a:p>
                    <a:r>
                      <a:rPr lang="en-US" baseline="0"/>
                      <a:t>Coke &amp; refined petroleum products</a:t>
                    </a:r>
                    <a:endParaRPr lang="en-US"/>
                  </a:p>
                </c:rich>
              </c:tx>
              <c:dLblPos val="r"/>
              <c:showLegendKey val="0"/>
              <c:showVal val="1"/>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9B89-4E97-B6F2-B77A824C00B2}"/>
                </c:ext>
              </c:extLst>
            </c:dLbl>
            <c:dLbl>
              <c:idx val="51"/>
              <c:delete val="1"/>
              <c:extLst>
                <c:ext xmlns:c15="http://schemas.microsoft.com/office/drawing/2012/chart" uri="{CE6537A1-D6FC-4f65-9D91-7224C49458BB}"/>
                <c:ext xmlns:c16="http://schemas.microsoft.com/office/drawing/2014/chart" uri="{C3380CC4-5D6E-409C-BE32-E72D297353CC}">
                  <c16:uniqueId val="{00000014-9B89-4E97-B6F2-B77A824C00B2}"/>
                </c:ext>
              </c:extLst>
            </c:dLbl>
            <c:dLbl>
              <c:idx val="52"/>
              <c:tx>
                <c:rich>
                  <a:bodyPr/>
                  <a:lstStyle/>
                  <a:p>
                    <a:r>
                      <a:rPr lang="en-US"/>
                      <a:t>Finance &amp; insurance</a:t>
                    </a:r>
                  </a:p>
                </c:rich>
              </c:tx>
              <c:dLblPos val="r"/>
              <c:showLegendKey val="0"/>
              <c:showVal val="1"/>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9B89-4E97-B6F2-B77A824C00B2}"/>
                </c:ext>
              </c:extLst>
            </c:dLbl>
            <c:dLbl>
              <c:idx val="53"/>
              <c:tx>
                <c:rich>
                  <a:bodyPr/>
                  <a:lstStyle/>
                  <a:p>
                    <a:r>
                      <a:rPr lang="en-US"/>
                      <a:t>Electricity</a:t>
                    </a:r>
                  </a:p>
                </c:rich>
              </c:tx>
              <c:dLblPos val="l"/>
              <c:showLegendKey val="0"/>
              <c:showVal val="1"/>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D-9B89-4E97-B6F2-B77A824C00B2}"/>
                </c:ext>
              </c:extLst>
            </c:dLbl>
            <c:dLbl>
              <c:idx val="54"/>
              <c:tx>
                <c:rich>
                  <a:bodyPr/>
                  <a:lstStyle/>
                  <a:p>
                    <a:r>
                      <a:rPr lang="en-US" baseline="0"/>
                      <a:t>Gas</a:t>
                    </a:r>
                    <a:endParaRPr lang="en-US"/>
                  </a:p>
                </c:rich>
              </c:tx>
              <c:dLblPos val="r"/>
              <c:showLegendKey val="0"/>
              <c:showVal val="1"/>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9B89-4E97-B6F2-B77A824C00B2}"/>
                </c:ext>
              </c:extLst>
            </c:dLbl>
            <c:dLbl>
              <c:idx val="55"/>
              <c:tx>
                <c:rich>
                  <a:bodyPr rot="0" spcFirstLastPara="1" vertOverflow="clip" horzOverflow="clip" vert="horz" wrap="square" lIns="38100" tIns="19050" rIns="38100" bIns="19050" anchor="ctr" anchorCtr="1">
                    <a:noAutofit/>
                  </a:bodyPr>
                  <a:lstStyle/>
                  <a:p>
                    <a:pPr>
                      <a:defRPr sz="800" b="0" i="0" u="none" strike="noStrike" kern="1200" baseline="0">
                        <a:solidFill>
                          <a:schemeClr val="dk1">
                            <a:lumMod val="65000"/>
                            <a:lumOff val="35000"/>
                          </a:schemeClr>
                        </a:solidFill>
                        <a:latin typeface="+mn-lt"/>
                        <a:ea typeface="+mn-ea"/>
                        <a:cs typeface="+mn-cs"/>
                      </a:defRPr>
                    </a:pPr>
                    <a:r>
                      <a:rPr lang="en-US" sz="800"/>
                      <a:t>Coal mining</a:t>
                    </a:r>
                  </a:p>
                </c:rich>
              </c:tx>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noAutofit/>
                </a:bodyPr>
                <a:lstStyle/>
                <a:p>
                  <a:pPr>
                    <a:defRPr sz="800" b="0" i="0" u="none" strike="noStrike" kern="1200" baseline="0">
                      <a:solidFill>
                        <a:schemeClr val="dk1">
                          <a:lumMod val="65000"/>
                          <a:lumOff val="35000"/>
                        </a:schemeClr>
                      </a:solidFill>
                      <a:latin typeface="+mn-lt"/>
                      <a:ea typeface="+mn-ea"/>
                      <a:cs typeface="+mn-cs"/>
                    </a:defRPr>
                  </a:pPr>
                  <a:endParaRPr lang="en-US"/>
                </a:p>
              </c:txPr>
              <c:dLblPos val="t"/>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11756911157993744"/>
                      <c:h val="4.3969015858468852E-2"/>
                    </c:manualLayout>
                  </c15:layout>
                  <c15:showDataLabelsRange val="0"/>
                </c:ext>
                <c:ext xmlns:c16="http://schemas.microsoft.com/office/drawing/2014/chart" uri="{C3380CC4-5D6E-409C-BE32-E72D297353CC}">
                  <c16:uniqueId val="{00000011-9B89-4E97-B6F2-B77A824C00B2}"/>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dk1">
                        <a:lumMod val="65000"/>
                        <a:lumOff val="35000"/>
                      </a:schemeClr>
                    </a:solidFill>
                    <a:latin typeface="+mn-lt"/>
                    <a:ea typeface="+mn-ea"/>
                    <a:cs typeface="+mn-cs"/>
                  </a:defRPr>
                </a:pPr>
                <a:endParaRPr lang="en-US"/>
              </a:p>
            </c:txPr>
            <c:dLblPos val="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'4. Graphic'!$A$2:$A$57</c:f>
              <c:numCache>
                <c:formatCode>General</c:formatCode>
                <c:ptCount val="56"/>
                <c:pt idx="0">
                  <c:v>46</c:v>
                </c:pt>
                <c:pt idx="1">
                  <c:v>45</c:v>
                </c:pt>
                <c:pt idx="2">
                  <c:v>44</c:v>
                </c:pt>
                <c:pt idx="3">
                  <c:v>43</c:v>
                </c:pt>
                <c:pt idx="4">
                  <c:v>42</c:v>
                </c:pt>
                <c:pt idx="5">
                  <c:v>41</c:v>
                </c:pt>
                <c:pt idx="6">
                  <c:v>40</c:v>
                </c:pt>
                <c:pt idx="7">
                  <c:v>41</c:v>
                </c:pt>
                <c:pt idx="8">
                  <c:v>40</c:v>
                </c:pt>
                <c:pt idx="9">
                  <c:v>39</c:v>
                </c:pt>
                <c:pt idx="10">
                  <c:v>38</c:v>
                </c:pt>
                <c:pt idx="11">
                  <c:v>37</c:v>
                </c:pt>
                <c:pt idx="12">
                  <c:v>36</c:v>
                </c:pt>
                <c:pt idx="13">
                  <c:v>35</c:v>
                </c:pt>
                <c:pt idx="14">
                  <c:v>34</c:v>
                </c:pt>
                <c:pt idx="15">
                  <c:v>33</c:v>
                </c:pt>
                <c:pt idx="16">
                  <c:v>32</c:v>
                </c:pt>
                <c:pt idx="17">
                  <c:v>31</c:v>
                </c:pt>
                <c:pt idx="18">
                  <c:v>30</c:v>
                </c:pt>
                <c:pt idx="19">
                  <c:v>29</c:v>
                </c:pt>
                <c:pt idx="20">
                  <c:v>29</c:v>
                </c:pt>
                <c:pt idx="21">
                  <c:v>29</c:v>
                </c:pt>
                <c:pt idx="22">
                  <c:v>29</c:v>
                </c:pt>
                <c:pt idx="23">
                  <c:v>29</c:v>
                </c:pt>
                <c:pt idx="24">
                  <c:v>29</c:v>
                </c:pt>
                <c:pt idx="25">
                  <c:v>28</c:v>
                </c:pt>
                <c:pt idx="26">
                  <c:v>27</c:v>
                </c:pt>
                <c:pt idx="27">
                  <c:v>26</c:v>
                </c:pt>
                <c:pt idx="28">
                  <c:v>25</c:v>
                </c:pt>
                <c:pt idx="29">
                  <c:v>24</c:v>
                </c:pt>
                <c:pt idx="30">
                  <c:v>23</c:v>
                </c:pt>
                <c:pt idx="31">
                  <c:v>22</c:v>
                </c:pt>
                <c:pt idx="32">
                  <c:v>21</c:v>
                </c:pt>
                <c:pt idx="33">
                  <c:v>20</c:v>
                </c:pt>
                <c:pt idx="34">
                  <c:v>19</c:v>
                </c:pt>
                <c:pt idx="35">
                  <c:v>18</c:v>
                </c:pt>
                <c:pt idx="36">
                  <c:v>17</c:v>
                </c:pt>
                <c:pt idx="37">
                  <c:v>16</c:v>
                </c:pt>
                <c:pt idx="38">
                  <c:v>15</c:v>
                </c:pt>
                <c:pt idx="39">
                  <c:v>14</c:v>
                </c:pt>
                <c:pt idx="40">
                  <c:v>13</c:v>
                </c:pt>
                <c:pt idx="41">
                  <c:v>12</c:v>
                </c:pt>
                <c:pt idx="42">
                  <c:v>11</c:v>
                </c:pt>
                <c:pt idx="43">
                  <c:v>10</c:v>
                </c:pt>
                <c:pt idx="44">
                  <c:v>7</c:v>
                </c:pt>
                <c:pt idx="45">
                  <c:v>8</c:v>
                </c:pt>
                <c:pt idx="46">
                  <c:v>7</c:v>
                </c:pt>
                <c:pt idx="47">
                  <c:v>6</c:v>
                </c:pt>
                <c:pt idx="48">
                  <c:v>0</c:v>
                </c:pt>
                <c:pt idx="49">
                  <c:v>5</c:v>
                </c:pt>
                <c:pt idx="50">
                  <c:v>7</c:v>
                </c:pt>
                <c:pt idx="51">
                  <c:v>4</c:v>
                </c:pt>
                <c:pt idx="52">
                  <c:v>3</c:v>
                </c:pt>
                <c:pt idx="53">
                  <c:v>3</c:v>
                </c:pt>
                <c:pt idx="54">
                  <c:v>2</c:v>
                </c:pt>
                <c:pt idx="55">
                  <c:v>1</c:v>
                </c:pt>
              </c:numCache>
            </c:numRef>
          </c:xVal>
          <c:yVal>
            <c:numRef>
              <c:f>'4. Graphic'!$E$2:$E$57</c:f>
              <c:numCache>
                <c:formatCode>General</c:formatCode>
                <c:ptCount val="56"/>
                <c:pt idx="0">
                  <c:v>1.3635121036466347</c:v>
                </c:pt>
                <c:pt idx="1">
                  <c:v>1.3251388592621884</c:v>
                </c:pt>
                <c:pt idx="2">
                  <c:v>1.6090648928966209</c:v>
                </c:pt>
                <c:pt idx="3">
                  <c:v>1.1384655891409621</c:v>
                </c:pt>
                <c:pt idx="4">
                  <c:v>1.238072161579471</c:v>
                </c:pt>
                <c:pt idx="5">
                  <c:v>1.712198270069774</c:v>
                </c:pt>
                <c:pt idx="6">
                  <c:v>1.2111248842245832</c:v>
                </c:pt>
                <c:pt idx="7">
                  <c:v>1.3506651412878581</c:v>
                </c:pt>
                <c:pt idx="8">
                  <c:v>1.4179366370882913</c:v>
                </c:pt>
                <c:pt idx="9">
                  <c:v>1.344861565188618</c:v>
                </c:pt>
                <c:pt idx="10">
                  <c:v>1.4706552124704306</c:v>
                </c:pt>
                <c:pt idx="11">
                  <c:v>1.4412914294668342</c:v>
                </c:pt>
                <c:pt idx="12">
                  <c:v>1.3645162531850878</c:v>
                </c:pt>
                <c:pt idx="13">
                  <c:v>1.3736596326249577</c:v>
                </c:pt>
                <c:pt idx="14">
                  <c:v>1.3605135107314139</c:v>
                </c:pt>
                <c:pt idx="15">
                  <c:v>1.2757241303992111</c:v>
                </c:pt>
                <c:pt idx="16">
                  <c:v>1.1817741063860445</c:v>
                </c:pt>
                <c:pt idx="17">
                  <c:v>1.2757241303992111</c:v>
                </c:pt>
                <c:pt idx="18">
                  <c:v>1.3400837999301498</c:v>
                </c:pt>
                <c:pt idx="19">
                  <c:v>2.6575773191777938</c:v>
                </c:pt>
                <c:pt idx="20">
                  <c:v>1.2757241303992111</c:v>
                </c:pt>
                <c:pt idx="21">
                  <c:v>1.330683119433888</c:v>
                </c:pt>
                <c:pt idx="22">
                  <c:v>1.1012748184105066</c:v>
                </c:pt>
                <c:pt idx="23">
                  <c:v>1.4634415574284698</c:v>
                </c:pt>
                <c:pt idx="24">
                  <c:v>1.1561445773768388</c:v>
                </c:pt>
                <c:pt idx="25">
                  <c:v>1.5058454059815571</c:v>
                </c:pt>
                <c:pt idx="26">
                  <c:v>1.5058454059815571</c:v>
                </c:pt>
                <c:pt idx="27">
                  <c:v>1.5228787452803376</c:v>
                </c:pt>
                <c:pt idx="28">
                  <c:v>0.93704216591548972</c:v>
                </c:pt>
                <c:pt idx="29">
                  <c:v>1.5482135644757098</c:v>
                </c:pt>
                <c:pt idx="30">
                  <c:v>1.8153085691824011</c:v>
                </c:pt>
                <c:pt idx="31">
                  <c:v>1.1791420105603001</c:v>
                </c:pt>
                <c:pt idx="32">
                  <c:v>1.1012748184105066</c:v>
                </c:pt>
                <c:pt idx="33">
                  <c:v>1.032920265855503</c:v>
                </c:pt>
                <c:pt idx="34">
                  <c:v>1.4647058799572295</c:v>
                </c:pt>
                <c:pt idx="35">
                  <c:v>1.0629838925351858</c:v>
                </c:pt>
                <c:pt idx="36">
                  <c:v>1.4509967379742121</c:v>
                </c:pt>
                <c:pt idx="37">
                  <c:v>0.92591531097175617</c:v>
                </c:pt>
                <c:pt idx="38">
                  <c:v>1.4685210829577449</c:v>
                </c:pt>
                <c:pt idx="39">
                  <c:v>1.0824944904474534</c:v>
                </c:pt>
                <c:pt idx="40">
                  <c:v>1.1438755557576996</c:v>
                </c:pt>
                <c:pt idx="41">
                  <c:v>1.1619383881401586</c:v>
                </c:pt>
                <c:pt idx="42">
                  <c:v>1.3477536589966768</c:v>
                </c:pt>
                <c:pt idx="43">
                  <c:v>0.78781239559604221</c:v>
                </c:pt>
                <c:pt idx="44">
                  <c:v>0.82594019227497462</c:v>
                </c:pt>
                <c:pt idx="45">
                  <c:v>1.575118363368933</c:v>
                </c:pt>
                <c:pt idx="46">
                  <c:v>0.870954940112042</c:v>
                </c:pt>
                <c:pt idx="47">
                  <c:v>1.2700257143004443</c:v>
                </c:pt>
                <c:pt idx="48">
                  <c:v>0.68381990110654745</c:v>
                </c:pt>
                <c:pt idx="49">
                  <c:v>1.1029229967905798</c:v>
                </c:pt>
                <c:pt idx="50">
                  <c:v>0.12667939818460122</c:v>
                </c:pt>
                <c:pt idx="51">
                  <c:v>1.1726307269461749</c:v>
                </c:pt>
                <c:pt idx="52">
                  <c:v>2.0731432910503078</c:v>
                </c:pt>
                <c:pt idx="53">
                  <c:v>5.3547734986926908E-2</c:v>
                </c:pt>
                <c:pt idx="54">
                  <c:v>1.0969100130080565</c:v>
                </c:pt>
                <c:pt idx="55">
                  <c:v>1.4788619162959638</c:v>
                </c:pt>
              </c:numCache>
            </c:numRef>
          </c:yVal>
          <c:smooth val="0"/>
          <c:extLst>
            <c:ext xmlns:c16="http://schemas.microsoft.com/office/drawing/2014/chart" uri="{C3380CC4-5D6E-409C-BE32-E72D297353CC}">
              <c16:uniqueId val="{00000000-B04C-4093-804C-F7BF8DD73EC2}"/>
            </c:ext>
          </c:extLst>
        </c:ser>
        <c:dLbls>
          <c:showLegendKey val="0"/>
          <c:showVal val="0"/>
          <c:showCatName val="0"/>
          <c:showSerName val="0"/>
          <c:showPercent val="0"/>
          <c:showBubbleSize val="0"/>
        </c:dLbls>
        <c:axId val="552077216"/>
        <c:axId val="552077544"/>
      </c:scatterChart>
      <c:valAx>
        <c:axId val="55207721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ZA"/>
                  <a:t>Employment</a:t>
                </a:r>
                <a:r>
                  <a:rPr lang="en-ZA" baseline="0"/>
                  <a:t> Multiplier Rank (ascending order from lowest to highest)</a:t>
                </a:r>
                <a:endParaRPr lang="en-ZA"/>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2077544"/>
        <c:crosses val="autoZero"/>
        <c:crossBetween val="midCat"/>
      </c:valAx>
      <c:valAx>
        <c:axId val="5520775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Carbon Intensity Measure |log(carbon</a:t>
                </a:r>
                <a:r>
                  <a:rPr lang="en-US" baseline="0"/>
                  <a:t> intensity)| - most to least</a:t>
                </a:r>
                <a:endParaRPr lang="en-US"/>
              </a:p>
            </c:rich>
          </c:tx>
          <c:layout>
            <c:manualLayout>
              <c:xMode val="edge"/>
              <c:yMode val="edge"/>
              <c:x val="2.6153844137691659E-2"/>
              <c:y val="0.1841930198829331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207721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1217704</xdr:colOff>
      <xdr:row>0</xdr:row>
      <xdr:rowOff>0</xdr:rowOff>
    </xdr:from>
    <xdr:to>
      <xdr:col>14</xdr:col>
      <xdr:colOff>224118</xdr:colOff>
      <xdr:row>17</xdr:row>
      <xdr:rowOff>67234</xdr:rowOff>
    </xdr:to>
    <xdr:graphicFrame macro="">
      <xdr:nvGraphicFramePr>
        <xdr:cNvPr id="4" name="Chart 3">
          <a:extLst>
            <a:ext uri="{FF2B5EF4-FFF2-40B4-BE49-F238E27FC236}">
              <a16:creationId xmlns:a16="http://schemas.microsoft.com/office/drawing/2014/main" id="{00000000-0008-0000-0A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0.1034</cdr:x>
      <cdr:y>0.56883</cdr:y>
    </cdr:from>
    <cdr:to>
      <cdr:x>0.96847</cdr:x>
      <cdr:y>0.57085</cdr:y>
    </cdr:to>
    <cdr:cxnSp macro="">
      <cdr:nvCxnSpPr>
        <cdr:cNvPr id="3" name="Straight Connector 2">
          <a:extLst xmlns:a="http://schemas.openxmlformats.org/drawingml/2006/main">
            <a:ext uri="{FF2B5EF4-FFF2-40B4-BE49-F238E27FC236}">
              <a16:creationId xmlns:a16="http://schemas.microsoft.com/office/drawing/2014/main" id="{3811A382-8328-4584-A1B9-E4BE1ED1E200}"/>
            </a:ext>
          </a:extLst>
        </cdr:cNvPr>
        <cdr:cNvCxnSpPr/>
      </cdr:nvCxnSpPr>
      <cdr:spPr>
        <a:xfrm xmlns:a="http://schemas.openxmlformats.org/drawingml/2006/main" flipV="1">
          <a:off x="647321" y="2031258"/>
          <a:ext cx="5415645" cy="7213"/>
        </a:xfrm>
        <a:prstGeom xmlns:a="http://schemas.openxmlformats.org/drawingml/2006/main" prst="line">
          <a:avLst/>
        </a:prstGeom>
      </cdr:spPr>
      <cdr:style>
        <a:lnRef xmlns:a="http://schemas.openxmlformats.org/drawingml/2006/main" idx="2">
          <a:schemeClr val="accent2"/>
        </a:lnRef>
        <a:fillRef xmlns:a="http://schemas.openxmlformats.org/drawingml/2006/main" idx="0">
          <a:schemeClr val="accent2"/>
        </a:fillRef>
        <a:effectRef xmlns:a="http://schemas.openxmlformats.org/drawingml/2006/main" idx="1">
          <a:schemeClr val="accent2"/>
        </a:effectRef>
        <a:fontRef xmlns:a="http://schemas.openxmlformats.org/drawingml/2006/main" idx="minor">
          <a:schemeClr val="tx1"/>
        </a:fontRef>
      </cdr:style>
    </cdr:cxnSp>
  </cdr:relSizeAnchor>
  <cdr:relSizeAnchor xmlns:cdr="http://schemas.openxmlformats.org/drawingml/2006/chartDrawing">
    <cdr:from>
      <cdr:x>0.49811</cdr:x>
      <cdr:y>0.20243</cdr:y>
    </cdr:from>
    <cdr:to>
      <cdr:x>0.50063</cdr:x>
      <cdr:y>0.84615</cdr:y>
    </cdr:to>
    <cdr:cxnSp macro="">
      <cdr:nvCxnSpPr>
        <cdr:cNvPr id="5" name="Straight Connector 4">
          <a:extLst xmlns:a="http://schemas.openxmlformats.org/drawingml/2006/main">
            <a:ext uri="{FF2B5EF4-FFF2-40B4-BE49-F238E27FC236}">
              <a16:creationId xmlns:a16="http://schemas.microsoft.com/office/drawing/2014/main" id="{E3959CA4-922C-4C88-BE74-786B8879B52F}"/>
            </a:ext>
          </a:extLst>
        </cdr:cNvPr>
        <cdr:cNvCxnSpPr/>
      </cdr:nvCxnSpPr>
      <cdr:spPr>
        <a:xfrm xmlns:a="http://schemas.openxmlformats.org/drawingml/2006/main" flipV="1">
          <a:off x="2950884" y="747058"/>
          <a:ext cx="14940" cy="2375647"/>
        </a:xfrm>
        <a:prstGeom xmlns:a="http://schemas.openxmlformats.org/drawingml/2006/main" prst="line">
          <a:avLst/>
        </a:prstGeom>
      </cdr:spPr>
      <cdr:style>
        <a:lnRef xmlns:a="http://schemas.openxmlformats.org/drawingml/2006/main" idx="2">
          <a:schemeClr val="accent2"/>
        </a:lnRef>
        <a:fillRef xmlns:a="http://schemas.openxmlformats.org/drawingml/2006/main" idx="0">
          <a:schemeClr val="accent2"/>
        </a:fillRef>
        <a:effectRef xmlns:a="http://schemas.openxmlformats.org/drawingml/2006/main" idx="1">
          <a:schemeClr val="accent2"/>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1</xdr:col>
      <xdr:colOff>12700</xdr:colOff>
      <xdr:row>0</xdr:row>
      <xdr:rowOff>133350</xdr:rowOff>
    </xdr:from>
    <xdr:to>
      <xdr:col>9</xdr:col>
      <xdr:colOff>477371</xdr:colOff>
      <xdr:row>18</xdr:row>
      <xdr:rowOff>31003</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552450</xdr:colOff>
      <xdr:row>13</xdr:row>
      <xdr:rowOff>76200</xdr:rowOff>
    </xdr:from>
    <xdr:to>
      <xdr:col>9</xdr:col>
      <xdr:colOff>165108</xdr:colOff>
      <xdr:row>14</xdr:row>
      <xdr:rowOff>146051</xdr:rowOff>
    </xdr:to>
    <xdr:sp macro="" textlink="">
      <xdr:nvSpPr>
        <xdr:cNvPr id="5" name="TextBox 1">
          <a:extLst>
            <a:ext uri="{FF2B5EF4-FFF2-40B4-BE49-F238E27FC236}">
              <a16:creationId xmlns:a16="http://schemas.microsoft.com/office/drawing/2014/main" id="{00000000-0008-0000-0B00-000005000000}"/>
            </a:ext>
          </a:extLst>
        </xdr:cNvPr>
        <xdr:cNvSpPr txBox="1"/>
      </xdr:nvSpPr>
      <xdr:spPr>
        <a:xfrm>
          <a:off x="5429250" y="2470150"/>
          <a:ext cx="222258" cy="254001"/>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ZA" sz="1100" b="1"/>
            <a:t>B</a:t>
          </a:r>
        </a:p>
      </xdr:txBody>
    </xdr:sp>
    <xdr:clientData/>
  </xdr:twoCellAnchor>
  <xdr:twoCellAnchor>
    <xdr:from>
      <xdr:col>2</xdr:col>
      <xdr:colOff>203200</xdr:colOff>
      <xdr:row>2</xdr:row>
      <xdr:rowOff>12700</xdr:rowOff>
    </xdr:from>
    <xdr:to>
      <xdr:col>2</xdr:col>
      <xdr:colOff>425458</xdr:colOff>
      <xdr:row>3</xdr:row>
      <xdr:rowOff>82551</xdr:rowOff>
    </xdr:to>
    <xdr:sp macro="" textlink="">
      <xdr:nvSpPr>
        <xdr:cNvPr id="6" name="TextBox 1">
          <a:extLst>
            <a:ext uri="{FF2B5EF4-FFF2-40B4-BE49-F238E27FC236}">
              <a16:creationId xmlns:a16="http://schemas.microsoft.com/office/drawing/2014/main" id="{00000000-0008-0000-0B00-000006000000}"/>
            </a:ext>
          </a:extLst>
        </xdr:cNvPr>
        <xdr:cNvSpPr txBox="1"/>
      </xdr:nvSpPr>
      <xdr:spPr>
        <a:xfrm>
          <a:off x="1422400" y="381000"/>
          <a:ext cx="222258" cy="254001"/>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ZA" sz="1100" b="1"/>
            <a:t>C</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0.10935</cdr:x>
      <cdr:y>0.48779</cdr:y>
    </cdr:from>
    <cdr:to>
      <cdr:x>0.97442</cdr:x>
      <cdr:y>0.48981</cdr:y>
    </cdr:to>
    <cdr:cxnSp macro="">
      <cdr:nvCxnSpPr>
        <cdr:cNvPr id="3" name="Straight Connector 2">
          <a:extLst xmlns:a="http://schemas.openxmlformats.org/drawingml/2006/main">
            <a:ext uri="{FF2B5EF4-FFF2-40B4-BE49-F238E27FC236}">
              <a16:creationId xmlns:a16="http://schemas.microsoft.com/office/drawing/2014/main" id="{3811A382-8328-4584-A1B9-E4BE1ED1E200}"/>
            </a:ext>
          </a:extLst>
        </cdr:cNvPr>
        <cdr:cNvCxnSpPr/>
      </cdr:nvCxnSpPr>
      <cdr:spPr>
        <a:xfrm xmlns:a="http://schemas.openxmlformats.org/drawingml/2006/main" flipV="1">
          <a:off x="584084" y="1566944"/>
          <a:ext cx="4620746" cy="6489"/>
        </a:xfrm>
        <a:prstGeom xmlns:a="http://schemas.openxmlformats.org/drawingml/2006/main" prst="line">
          <a:avLst/>
        </a:prstGeom>
      </cdr:spPr>
      <cdr:style>
        <a:lnRef xmlns:a="http://schemas.openxmlformats.org/drawingml/2006/main" idx="2">
          <a:schemeClr val="accent2"/>
        </a:lnRef>
        <a:fillRef xmlns:a="http://schemas.openxmlformats.org/drawingml/2006/main" idx="0">
          <a:schemeClr val="accent2"/>
        </a:fillRef>
        <a:effectRef xmlns:a="http://schemas.openxmlformats.org/drawingml/2006/main" idx="1">
          <a:schemeClr val="accent2"/>
        </a:effectRef>
        <a:fontRef xmlns:a="http://schemas.openxmlformats.org/drawingml/2006/main" idx="minor">
          <a:schemeClr val="tx1"/>
        </a:fontRef>
      </cdr:style>
    </cdr:cxnSp>
  </cdr:relSizeAnchor>
  <cdr:relSizeAnchor xmlns:cdr="http://schemas.openxmlformats.org/drawingml/2006/chartDrawing">
    <cdr:from>
      <cdr:x>0.51951</cdr:x>
      <cdr:y>0.04151</cdr:y>
    </cdr:from>
    <cdr:to>
      <cdr:x>0.52069</cdr:x>
      <cdr:y>0.83429</cdr:y>
    </cdr:to>
    <cdr:cxnSp macro="">
      <cdr:nvCxnSpPr>
        <cdr:cNvPr id="5" name="Straight Connector 4">
          <a:extLst xmlns:a="http://schemas.openxmlformats.org/drawingml/2006/main">
            <a:ext uri="{FF2B5EF4-FFF2-40B4-BE49-F238E27FC236}">
              <a16:creationId xmlns:a16="http://schemas.microsoft.com/office/drawing/2014/main" id="{E3959CA4-922C-4C88-BE74-786B8879B52F}"/>
            </a:ext>
          </a:extLst>
        </cdr:cNvPr>
        <cdr:cNvCxnSpPr/>
      </cdr:nvCxnSpPr>
      <cdr:spPr>
        <a:xfrm xmlns:a="http://schemas.openxmlformats.org/drawingml/2006/main" flipH="1" flipV="1">
          <a:off x="2774950" y="133350"/>
          <a:ext cx="6321" cy="2546677"/>
        </a:xfrm>
        <a:prstGeom xmlns:a="http://schemas.openxmlformats.org/drawingml/2006/main" prst="line">
          <a:avLst/>
        </a:prstGeom>
      </cdr:spPr>
      <cdr:style>
        <a:lnRef xmlns:a="http://schemas.openxmlformats.org/drawingml/2006/main" idx="2">
          <a:schemeClr val="accent2"/>
        </a:lnRef>
        <a:fillRef xmlns:a="http://schemas.openxmlformats.org/drawingml/2006/main" idx="0">
          <a:schemeClr val="accent2"/>
        </a:fillRef>
        <a:effectRef xmlns:a="http://schemas.openxmlformats.org/drawingml/2006/main" idx="1">
          <a:schemeClr val="accent2"/>
        </a:effectRef>
        <a:fontRef xmlns:a="http://schemas.openxmlformats.org/drawingml/2006/main" idx="minor">
          <a:schemeClr val="tx1"/>
        </a:fontRef>
      </cdr:style>
    </cdr:cxnSp>
  </cdr:relSizeAnchor>
  <cdr:relSizeAnchor xmlns:cdr="http://schemas.openxmlformats.org/drawingml/2006/chartDrawing">
    <cdr:from>
      <cdr:x>0.89635</cdr:x>
      <cdr:y>0.20756</cdr:y>
    </cdr:from>
    <cdr:to>
      <cdr:x>0.93796</cdr:x>
      <cdr:y>0.28663</cdr:y>
    </cdr:to>
    <cdr:sp macro="" textlink="">
      <cdr:nvSpPr>
        <cdr:cNvPr id="2" name="TextBox 1">
          <a:extLst xmlns:a="http://schemas.openxmlformats.org/drawingml/2006/main">
            <a:ext uri="{FF2B5EF4-FFF2-40B4-BE49-F238E27FC236}">
              <a16:creationId xmlns:a16="http://schemas.microsoft.com/office/drawing/2014/main" id="{8EF994B4-EDD4-4583-8180-39B849F368A1}"/>
            </a:ext>
          </a:extLst>
        </cdr:cNvPr>
        <cdr:cNvSpPr txBox="1"/>
      </cdr:nvSpPr>
      <cdr:spPr>
        <a:xfrm xmlns:a="http://schemas.openxmlformats.org/drawingml/2006/main">
          <a:off x="4787850" y="666763"/>
          <a:ext cx="222259" cy="2540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ZA" sz="1100" b="1"/>
            <a:t>A</a:t>
          </a:r>
        </a:p>
      </cdr:txBody>
    </cdr:sp>
  </cdr:relSizeAnchor>
  <cdr:relSizeAnchor xmlns:cdr="http://schemas.openxmlformats.org/drawingml/2006/chartDrawing">
    <cdr:from>
      <cdr:x>0.16049</cdr:x>
      <cdr:y>0.70373</cdr:y>
    </cdr:from>
    <cdr:to>
      <cdr:x>0.2021</cdr:x>
      <cdr:y>0.7828</cdr:y>
    </cdr:to>
    <cdr:sp macro="" textlink="">
      <cdr:nvSpPr>
        <cdr:cNvPr id="6" name="TextBox 1">
          <a:extLst xmlns:a="http://schemas.openxmlformats.org/drawingml/2006/main">
            <a:ext uri="{FF2B5EF4-FFF2-40B4-BE49-F238E27FC236}">
              <a16:creationId xmlns:a16="http://schemas.microsoft.com/office/drawing/2014/main" id="{EBAC5F31-35CF-4554-B7D0-8DCB92025110}"/>
            </a:ext>
          </a:extLst>
        </cdr:cNvPr>
        <cdr:cNvSpPr txBox="1"/>
      </cdr:nvSpPr>
      <cdr:spPr>
        <a:xfrm xmlns:a="http://schemas.openxmlformats.org/drawingml/2006/main">
          <a:off x="857256" y="2260615"/>
          <a:ext cx="222259" cy="2540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ZA" sz="1100" b="1"/>
            <a:t>D</a:t>
          </a:r>
        </a:p>
      </cdr:txBody>
    </cdr:sp>
  </cdr:relSizeAnchor>
  <cdr:relSizeAnchor xmlns:cdr="http://schemas.openxmlformats.org/drawingml/2006/chartDrawing">
    <cdr:from>
      <cdr:x>0.00951</cdr:x>
      <cdr:y>0.01581</cdr:y>
    </cdr:from>
    <cdr:to>
      <cdr:x>0.05112</cdr:x>
      <cdr:y>0.09488</cdr:y>
    </cdr:to>
    <cdr:sp macro="" textlink="">
      <cdr:nvSpPr>
        <cdr:cNvPr id="7" name="TextBox 1">
          <a:extLst xmlns:a="http://schemas.openxmlformats.org/drawingml/2006/main">
            <a:ext uri="{FF2B5EF4-FFF2-40B4-BE49-F238E27FC236}">
              <a16:creationId xmlns:a16="http://schemas.microsoft.com/office/drawing/2014/main" id="{E388EFFD-9BA8-418E-8853-405AF53E554F}"/>
            </a:ext>
          </a:extLst>
        </cdr:cNvPr>
        <cdr:cNvSpPr txBox="1"/>
      </cdr:nvSpPr>
      <cdr:spPr>
        <a:xfrm xmlns:a="http://schemas.openxmlformats.org/drawingml/2006/main">
          <a:off x="50800" y="50800"/>
          <a:ext cx="222258" cy="2540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ZA" sz="1100" b="1"/>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97AFF-4B7C-4C25-BD41-E3303B429EAF}">
  <dimension ref="A1:J91"/>
  <sheetViews>
    <sheetView workbookViewId="0">
      <selection activeCell="C11" sqref="C11"/>
    </sheetView>
  </sheetViews>
  <sheetFormatPr defaultRowHeight="14.5" x14ac:dyDescent="0.35"/>
  <cols>
    <col min="1" max="1" width="9.81640625" style="5" customWidth="1"/>
    <col min="2" max="2" width="9.90625" style="5" customWidth="1"/>
    <col min="3" max="3" width="56.7265625" customWidth="1"/>
    <col min="4" max="4" width="61.36328125" style="40" customWidth="1"/>
  </cols>
  <sheetData>
    <row r="1" spans="1:10" ht="21" x14ac:dyDescent="0.5">
      <c r="A1" s="23" t="s">
        <v>0</v>
      </c>
      <c r="B1" s="23"/>
      <c r="C1" s="23" t="s">
        <v>1514</v>
      </c>
    </row>
    <row r="2" spans="1:10" ht="21" x14ac:dyDescent="0.5">
      <c r="A2" s="3"/>
      <c r="B2" s="23"/>
    </row>
    <row r="3" spans="1:10" x14ac:dyDescent="0.35">
      <c r="A3" s="4" t="s">
        <v>1</v>
      </c>
      <c r="B3" s="4" t="s">
        <v>2</v>
      </c>
      <c r="C3" s="2" t="s">
        <v>3</v>
      </c>
      <c r="D3" s="2" t="s">
        <v>1635</v>
      </c>
      <c r="F3" s="9" t="s">
        <v>125</v>
      </c>
      <c r="G3" s="10"/>
      <c r="H3" s="10"/>
      <c r="I3" s="10"/>
      <c r="J3" s="10"/>
    </row>
    <row r="4" spans="1:10" ht="32.5" x14ac:dyDescent="0.35">
      <c r="A4" s="5" t="s">
        <v>4</v>
      </c>
      <c r="B4" s="5">
        <v>1</v>
      </c>
      <c r="C4" t="s">
        <v>6</v>
      </c>
      <c r="D4" s="40" t="s">
        <v>1557</v>
      </c>
      <c r="F4" s="10" t="s">
        <v>4</v>
      </c>
      <c r="G4" s="10" t="s">
        <v>22</v>
      </c>
      <c r="H4" s="10"/>
      <c r="I4" s="10"/>
      <c r="J4" s="10"/>
    </row>
    <row r="5" spans="1:10" ht="22" x14ac:dyDescent="0.35">
      <c r="A5" s="5" t="s">
        <v>4</v>
      </c>
      <c r="B5" s="5">
        <v>2</v>
      </c>
      <c r="C5" t="s">
        <v>8</v>
      </c>
      <c r="D5" s="40" t="s">
        <v>1558</v>
      </c>
      <c r="F5" s="10" t="s">
        <v>5</v>
      </c>
      <c r="G5" s="10" t="s">
        <v>20</v>
      </c>
      <c r="H5" s="10"/>
      <c r="I5" s="10"/>
      <c r="J5" s="10"/>
    </row>
    <row r="6" spans="1:10" x14ac:dyDescent="0.35">
      <c r="A6" s="5" t="s">
        <v>4</v>
      </c>
      <c r="B6" s="5">
        <v>3</v>
      </c>
      <c r="C6" t="s">
        <v>7</v>
      </c>
      <c r="D6" s="40" t="s">
        <v>1559</v>
      </c>
      <c r="F6" s="10" t="s">
        <v>9</v>
      </c>
      <c r="G6" s="10" t="s">
        <v>21</v>
      </c>
      <c r="H6" s="10"/>
      <c r="I6" s="10"/>
      <c r="J6" s="10"/>
    </row>
    <row r="7" spans="1:10" x14ac:dyDescent="0.35">
      <c r="A7" s="5" t="s">
        <v>5</v>
      </c>
      <c r="B7" s="5">
        <v>5</v>
      </c>
      <c r="C7" t="s">
        <v>15</v>
      </c>
      <c r="D7" s="40" t="s">
        <v>1560</v>
      </c>
      <c r="F7" s="10" t="s">
        <v>10</v>
      </c>
      <c r="G7" s="10" t="s">
        <v>47</v>
      </c>
      <c r="H7" s="10"/>
      <c r="I7" s="10"/>
      <c r="J7" s="10"/>
    </row>
    <row r="8" spans="1:10" x14ac:dyDescent="0.35">
      <c r="A8" s="5" t="s">
        <v>5</v>
      </c>
      <c r="B8" s="5">
        <v>6</v>
      </c>
      <c r="C8" t="s">
        <v>19</v>
      </c>
      <c r="D8" s="40" t="s">
        <v>1561</v>
      </c>
      <c r="F8" s="10" t="s">
        <v>11</v>
      </c>
      <c r="G8" s="10" t="s">
        <v>48</v>
      </c>
      <c r="H8" s="10"/>
      <c r="I8" s="10"/>
      <c r="J8" s="10"/>
    </row>
    <row r="9" spans="1:10" ht="22" x14ac:dyDescent="0.35">
      <c r="A9" s="5" t="s">
        <v>5</v>
      </c>
      <c r="B9" s="5">
        <v>7</v>
      </c>
      <c r="C9" t="s">
        <v>16</v>
      </c>
      <c r="D9" s="40" t="s">
        <v>1562</v>
      </c>
      <c r="F9" s="10" t="s">
        <v>12</v>
      </c>
      <c r="G9" s="10" t="s">
        <v>49</v>
      </c>
      <c r="H9" s="10"/>
      <c r="I9" s="10"/>
      <c r="J9" s="10"/>
    </row>
    <row r="10" spans="1:10" x14ac:dyDescent="0.35">
      <c r="A10" s="5" t="s">
        <v>5</v>
      </c>
      <c r="B10" s="5">
        <v>8</v>
      </c>
      <c r="C10" t="s">
        <v>17</v>
      </c>
      <c r="D10" s="40" t="s">
        <v>1563</v>
      </c>
      <c r="F10" s="10" t="s">
        <v>14</v>
      </c>
      <c r="G10" s="10" t="s">
        <v>50</v>
      </c>
      <c r="H10" s="10"/>
      <c r="I10" s="10"/>
      <c r="J10" s="10"/>
    </row>
    <row r="11" spans="1:10" ht="22" x14ac:dyDescent="0.35">
      <c r="A11" s="5" t="s">
        <v>5</v>
      </c>
      <c r="B11" s="5">
        <v>9</v>
      </c>
      <c r="C11" t="s">
        <v>18</v>
      </c>
      <c r="D11" s="40" t="s">
        <v>1564</v>
      </c>
      <c r="F11" s="10" t="s">
        <v>51</v>
      </c>
      <c r="G11" s="10" t="s">
        <v>57</v>
      </c>
      <c r="H11" s="10"/>
      <c r="I11" s="10"/>
      <c r="J11" s="10"/>
    </row>
    <row r="12" spans="1:10" ht="43" x14ac:dyDescent="0.35">
      <c r="A12" s="5" t="s">
        <v>9</v>
      </c>
      <c r="B12" s="5">
        <v>10</v>
      </c>
      <c r="C12" t="s">
        <v>23</v>
      </c>
      <c r="D12" s="40" t="s">
        <v>1565</v>
      </c>
      <c r="F12" s="10" t="s">
        <v>52</v>
      </c>
      <c r="G12" s="10" t="s">
        <v>58</v>
      </c>
      <c r="H12" s="10"/>
      <c r="I12" s="10"/>
      <c r="J12" s="10"/>
    </row>
    <row r="13" spans="1:10" ht="22" x14ac:dyDescent="0.35">
      <c r="A13" s="5" t="s">
        <v>9</v>
      </c>
      <c r="B13" s="5">
        <v>11</v>
      </c>
      <c r="C13" t="s">
        <v>24</v>
      </c>
      <c r="D13" s="40" t="s">
        <v>1566</v>
      </c>
      <c r="F13" s="10" t="s">
        <v>53</v>
      </c>
      <c r="G13" s="10" t="s">
        <v>59</v>
      </c>
      <c r="H13" s="10"/>
      <c r="I13" s="10"/>
      <c r="J13" s="10"/>
    </row>
    <row r="14" spans="1:10" x14ac:dyDescent="0.35">
      <c r="A14" s="5" t="s">
        <v>9</v>
      </c>
      <c r="B14" s="5">
        <v>12</v>
      </c>
      <c r="C14" t="s">
        <v>25</v>
      </c>
      <c r="D14" s="40" t="s">
        <v>25</v>
      </c>
      <c r="F14" s="10" t="s">
        <v>54</v>
      </c>
      <c r="G14" s="10" t="s">
        <v>60</v>
      </c>
      <c r="H14" s="10"/>
      <c r="I14" s="10"/>
      <c r="J14" s="10"/>
    </row>
    <row r="15" spans="1:10" ht="22" x14ac:dyDescent="0.35">
      <c r="A15" s="5" t="s">
        <v>9</v>
      </c>
      <c r="B15" s="5">
        <v>13</v>
      </c>
      <c r="C15" t="s">
        <v>26</v>
      </c>
      <c r="D15" s="40" t="s">
        <v>1567</v>
      </c>
      <c r="F15" s="10" t="s">
        <v>55</v>
      </c>
      <c r="G15" s="10" t="s">
        <v>61</v>
      </c>
      <c r="H15" s="10"/>
      <c r="I15" s="10"/>
      <c r="J15" s="10"/>
    </row>
    <row r="16" spans="1:10" ht="22" x14ac:dyDescent="0.35">
      <c r="A16" s="5" t="s">
        <v>9</v>
      </c>
      <c r="B16" s="5">
        <v>14</v>
      </c>
      <c r="C16" t="s">
        <v>27</v>
      </c>
      <c r="D16" s="40" t="s">
        <v>1568</v>
      </c>
      <c r="F16" s="10" t="s">
        <v>56</v>
      </c>
      <c r="G16" s="10" t="s">
        <v>62</v>
      </c>
      <c r="H16" s="10"/>
      <c r="I16" s="10"/>
      <c r="J16" s="10"/>
    </row>
    <row r="17" spans="1:10" ht="22" x14ac:dyDescent="0.35">
      <c r="A17" s="5" t="s">
        <v>9</v>
      </c>
      <c r="B17" s="5">
        <v>15</v>
      </c>
      <c r="C17" t="s">
        <v>28</v>
      </c>
      <c r="D17" s="40" t="s">
        <v>1569</v>
      </c>
      <c r="F17" s="10" t="s">
        <v>63</v>
      </c>
      <c r="G17" s="10" t="s">
        <v>70</v>
      </c>
      <c r="H17" s="10"/>
      <c r="I17" s="10"/>
      <c r="J17" s="10"/>
    </row>
    <row r="18" spans="1:10" ht="29" x14ac:dyDescent="0.35">
      <c r="A18" s="5" t="s">
        <v>9</v>
      </c>
      <c r="B18" s="5">
        <v>16</v>
      </c>
      <c r="C18" s="6" t="s">
        <v>29</v>
      </c>
      <c r="D18" s="40" t="s">
        <v>1570</v>
      </c>
      <c r="F18" s="10" t="s">
        <v>64</v>
      </c>
      <c r="G18" s="10" t="s">
        <v>71</v>
      </c>
      <c r="H18" s="10"/>
      <c r="I18" s="10"/>
      <c r="J18" s="10"/>
    </row>
    <row r="19" spans="1:10" x14ac:dyDescent="0.35">
      <c r="A19" s="5" t="s">
        <v>9</v>
      </c>
      <c r="B19" s="5">
        <v>17</v>
      </c>
      <c r="C19" t="s">
        <v>30</v>
      </c>
      <c r="D19" s="40" t="s">
        <v>30</v>
      </c>
      <c r="F19" s="10" t="s">
        <v>65</v>
      </c>
      <c r="G19" s="10" t="s">
        <v>72</v>
      </c>
      <c r="H19" s="10"/>
      <c r="I19" s="10"/>
      <c r="J19" s="10"/>
    </row>
    <row r="20" spans="1:10" x14ac:dyDescent="0.35">
      <c r="A20" s="5" t="s">
        <v>9</v>
      </c>
      <c r="B20" s="5">
        <v>18</v>
      </c>
      <c r="C20" t="s">
        <v>31</v>
      </c>
      <c r="D20" s="40" t="s">
        <v>1571</v>
      </c>
      <c r="F20" s="10" t="s">
        <v>66</v>
      </c>
      <c r="G20" s="10" t="s">
        <v>73</v>
      </c>
      <c r="H20" s="10"/>
      <c r="I20" s="10"/>
      <c r="J20" s="10"/>
    </row>
    <row r="21" spans="1:10" x14ac:dyDescent="0.35">
      <c r="A21" s="5" t="s">
        <v>9</v>
      </c>
      <c r="B21" s="5">
        <v>19</v>
      </c>
      <c r="C21" t="s">
        <v>32</v>
      </c>
      <c r="D21" s="40" t="s">
        <v>1572</v>
      </c>
      <c r="F21" s="10" t="s">
        <v>67</v>
      </c>
      <c r="G21" s="10" t="s">
        <v>74</v>
      </c>
      <c r="H21" s="10"/>
      <c r="I21" s="10"/>
      <c r="J21" s="10"/>
    </row>
    <row r="22" spans="1:10" ht="43" x14ac:dyDescent="0.35">
      <c r="A22" s="5" t="s">
        <v>9</v>
      </c>
      <c r="B22" s="5">
        <v>20</v>
      </c>
      <c r="C22" t="s">
        <v>33</v>
      </c>
      <c r="D22" s="40" t="s">
        <v>1573</v>
      </c>
      <c r="F22" s="10" t="s">
        <v>68</v>
      </c>
      <c r="G22" s="10" t="s">
        <v>75</v>
      </c>
      <c r="H22" s="10"/>
      <c r="I22" s="10"/>
      <c r="J22" s="10"/>
    </row>
    <row r="23" spans="1:10" ht="29" x14ac:dyDescent="0.35">
      <c r="A23" s="5" t="s">
        <v>9</v>
      </c>
      <c r="B23" s="5">
        <v>21</v>
      </c>
      <c r="C23" s="6" t="s">
        <v>34</v>
      </c>
      <c r="D23" s="40" t="s">
        <v>1574</v>
      </c>
      <c r="F23" s="10" t="s">
        <v>69</v>
      </c>
      <c r="G23" s="10" t="s">
        <v>76</v>
      </c>
      <c r="H23" s="10"/>
      <c r="I23" s="10"/>
      <c r="J23" s="10"/>
    </row>
    <row r="24" spans="1:10" x14ac:dyDescent="0.35">
      <c r="A24" s="5" t="s">
        <v>9</v>
      </c>
      <c r="B24" s="5">
        <v>22</v>
      </c>
      <c r="C24" t="s">
        <v>35</v>
      </c>
      <c r="D24" s="40" t="s">
        <v>1575</v>
      </c>
    </row>
    <row r="25" spans="1:10" ht="43" x14ac:dyDescent="0.35">
      <c r="A25" s="5" t="s">
        <v>9</v>
      </c>
      <c r="B25" s="5">
        <v>23</v>
      </c>
      <c r="C25" t="s">
        <v>36</v>
      </c>
      <c r="D25" s="40" t="s">
        <v>1576</v>
      </c>
    </row>
    <row r="26" spans="1:10" ht="32.5" x14ac:dyDescent="0.35">
      <c r="A26" s="5" t="s">
        <v>9</v>
      </c>
      <c r="B26" s="5">
        <v>24</v>
      </c>
      <c r="C26" t="s">
        <v>37</v>
      </c>
      <c r="D26" s="40" t="s">
        <v>1577</v>
      </c>
    </row>
    <row r="27" spans="1:10" ht="74.5" x14ac:dyDescent="0.35">
      <c r="A27" s="5" t="s">
        <v>9</v>
      </c>
      <c r="B27" s="5">
        <v>25</v>
      </c>
      <c r="C27" s="6" t="s">
        <v>38</v>
      </c>
      <c r="D27" s="40" t="s">
        <v>1578</v>
      </c>
    </row>
    <row r="28" spans="1:10" ht="53.5" x14ac:dyDescent="0.35">
      <c r="A28" s="5" t="s">
        <v>9</v>
      </c>
      <c r="B28" s="5">
        <v>26</v>
      </c>
      <c r="C28" t="s">
        <v>39</v>
      </c>
      <c r="D28" s="40" t="s">
        <v>1579</v>
      </c>
    </row>
    <row r="29" spans="1:10" ht="43" x14ac:dyDescent="0.35">
      <c r="A29" s="5" t="s">
        <v>9</v>
      </c>
      <c r="B29" s="5">
        <v>27</v>
      </c>
      <c r="C29" t="s">
        <v>40</v>
      </c>
      <c r="D29" s="40" t="s">
        <v>1580</v>
      </c>
    </row>
    <row r="30" spans="1:10" ht="85" x14ac:dyDescent="0.35">
      <c r="A30" s="5" t="s">
        <v>9</v>
      </c>
      <c r="B30" s="5">
        <v>28</v>
      </c>
      <c r="C30" t="s">
        <v>41</v>
      </c>
      <c r="D30" s="40" t="s">
        <v>1581</v>
      </c>
    </row>
    <row r="31" spans="1:10" ht="22" x14ac:dyDescent="0.35">
      <c r="A31" s="5" t="s">
        <v>9</v>
      </c>
      <c r="B31" s="5">
        <v>29</v>
      </c>
      <c r="C31" t="s">
        <v>43</v>
      </c>
      <c r="D31" s="40" t="s">
        <v>1582</v>
      </c>
    </row>
    <row r="32" spans="1:10" ht="32.5" x14ac:dyDescent="0.35">
      <c r="A32" s="5" t="s">
        <v>9</v>
      </c>
      <c r="B32" s="5">
        <v>30</v>
      </c>
      <c r="C32" t="s">
        <v>42</v>
      </c>
      <c r="D32" s="40" t="s">
        <v>1583</v>
      </c>
    </row>
    <row r="33" spans="1:8" x14ac:dyDescent="0.35">
      <c r="A33" s="5" t="s">
        <v>9</v>
      </c>
      <c r="B33" s="5">
        <v>31</v>
      </c>
      <c r="C33" t="s">
        <v>44</v>
      </c>
      <c r="D33" s="40" t="s">
        <v>44</v>
      </c>
    </row>
    <row r="34" spans="1:8" ht="53.5" x14ac:dyDescent="0.35">
      <c r="A34" s="5" t="s">
        <v>9</v>
      </c>
      <c r="B34" s="5">
        <v>32</v>
      </c>
      <c r="C34" t="s">
        <v>45</v>
      </c>
      <c r="D34" s="40" t="s">
        <v>1584</v>
      </c>
    </row>
    <row r="35" spans="1:8" ht="22" x14ac:dyDescent="0.35">
      <c r="A35" s="5" t="s">
        <v>9</v>
      </c>
      <c r="B35" s="5">
        <v>33</v>
      </c>
      <c r="C35" t="s">
        <v>46</v>
      </c>
      <c r="D35" s="40" t="s">
        <v>1585</v>
      </c>
    </row>
    <row r="36" spans="1:8" ht="22" x14ac:dyDescent="0.35">
      <c r="A36" s="5" t="s">
        <v>10</v>
      </c>
      <c r="B36" s="5">
        <v>35</v>
      </c>
      <c r="C36" t="s">
        <v>47</v>
      </c>
      <c r="D36" s="40" t="s">
        <v>1586</v>
      </c>
    </row>
    <row r="37" spans="1:8" x14ac:dyDescent="0.35">
      <c r="A37" s="5" t="s">
        <v>11</v>
      </c>
      <c r="B37" s="5">
        <v>36</v>
      </c>
      <c r="C37" t="s">
        <v>77</v>
      </c>
      <c r="D37" s="40" t="s">
        <v>77</v>
      </c>
    </row>
    <row r="38" spans="1:8" x14ac:dyDescent="0.35">
      <c r="A38" s="5" t="s">
        <v>11</v>
      </c>
      <c r="B38" s="5">
        <v>37</v>
      </c>
      <c r="C38" t="s">
        <v>78</v>
      </c>
      <c r="D38" s="40" t="s">
        <v>78</v>
      </c>
    </row>
    <row r="39" spans="1:8" ht="29" x14ac:dyDescent="0.35">
      <c r="A39" s="5" t="s">
        <v>11</v>
      </c>
      <c r="B39" s="5">
        <v>38</v>
      </c>
      <c r="C39" s="6" t="s">
        <v>79</v>
      </c>
      <c r="D39" s="40" t="s">
        <v>1587</v>
      </c>
      <c r="H39" s="24" t="s">
        <v>1515</v>
      </c>
    </row>
    <row r="40" spans="1:8" x14ac:dyDescent="0.35">
      <c r="A40" s="5" t="s">
        <v>11</v>
      </c>
      <c r="B40" s="5">
        <v>39</v>
      </c>
      <c r="C40" t="s">
        <v>867</v>
      </c>
      <c r="D40" s="40" t="s">
        <v>1588</v>
      </c>
    </row>
    <row r="41" spans="1:8" x14ac:dyDescent="0.35">
      <c r="A41" s="5" t="s">
        <v>12</v>
      </c>
      <c r="B41" s="5">
        <v>41</v>
      </c>
      <c r="C41" t="s">
        <v>80</v>
      </c>
      <c r="D41" s="40" t="s">
        <v>80</v>
      </c>
    </row>
    <row r="42" spans="1:8" ht="22" x14ac:dyDescent="0.35">
      <c r="A42" s="5" t="s">
        <v>12</v>
      </c>
      <c r="B42" s="5">
        <v>42</v>
      </c>
      <c r="C42" t="s">
        <v>81</v>
      </c>
      <c r="D42" s="40" t="s">
        <v>1589</v>
      </c>
    </row>
    <row r="43" spans="1:8" ht="32.5" x14ac:dyDescent="0.35">
      <c r="A43" s="5" t="s">
        <v>12</v>
      </c>
      <c r="B43" s="5">
        <v>43</v>
      </c>
      <c r="C43" t="s">
        <v>82</v>
      </c>
      <c r="D43" s="40" t="s">
        <v>1590</v>
      </c>
    </row>
    <row r="44" spans="1:8" ht="32.5" x14ac:dyDescent="0.35">
      <c r="A44" s="5" t="s">
        <v>13</v>
      </c>
      <c r="B44" s="5">
        <v>45</v>
      </c>
      <c r="C44" s="6" t="s">
        <v>83</v>
      </c>
      <c r="D44" s="40" t="s">
        <v>1591</v>
      </c>
    </row>
    <row r="45" spans="1:8" ht="95.5" x14ac:dyDescent="0.35">
      <c r="A45" s="5" t="s">
        <v>13</v>
      </c>
      <c r="B45" s="5">
        <v>46</v>
      </c>
      <c r="C45" t="s">
        <v>85</v>
      </c>
      <c r="D45" s="40" t="s">
        <v>1592</v>
      </c>
    </row>
    <row r="46" spans="1:8" ht="74.5" x14ac:dyDescent="0.35">
      <c r="A46" s="5" t="s">
        <v>13</v>
      </c>
      <c r="B46" s="5">
        <v>47</v>
      </c>
      <c r="C46" t="s">
        <v>84</v>
      </c>
      <c r="D46" s="40" t="s">
        <v>1593</v>
      </c>
    </row>
    <row r="47" spans="1:8" ht="22" x14ac:dyDescent="0.35">
      <c r="A47" s="5" t="s">
        <v>14</v>
      </c>
      <c r="B47" s="5">
        <v>49</v>
      </c>
      <c r="C47" t="s">
        <v>86</v>
      </c>
      <c r="D47" s="40" t="s">
        <v>1594</v>
      </c>
    </row>
    <row r="48" spans="1:8" ht="22" x14ac:dyDescent="0.35">
      <c r="A48" s="5" t="s">
        <v>14</v>
      </c>
      <c r="B48" s="5">
        <v>50</v>
      </c>
      <c r="C48" t="s">
        <v>87</v>
      </c>
      <c r="D48" s="40" t="s">
        <v>1595</v>
      </c>
    </row>
    <row r="49" spans="1:4" x14ac:dyDescent="0.35">
      <c r="A49" s="5" t="s">
        <v>14</v>
      </c>
      <c r="B49" s="5">
        <v>51</v>
      </c>
      <c r="C49" t="s">
        <v>88</v>
      </c>
      <c r="D49" s="40" t="s">
        <v>1596</v>
      </c>
    </row>
    <row r="50" spans="1:4" ht="22" x14ac:dyDescent="0.35">
      <c r="A50" s="5" t="s">
        <v>14</v>
      </c>
      <c r="B50" s="5">
        <v>52</v>
      </c>
      <c r="C50" t="s">
        <v>89</v>
      </c>
      <c r="D50" s="40" t="s">
        <v>1597</v>
      </c>
    </row>
    <row r="51" spans="1:4" x14ac:dyDescent="0.35">
      <c r="A51" s="5" t="s">
        <v>14</v>
      </c>
      <c r="B51" s="5">
        <v>53</v>
      </c>
      <c r="C51" t="s">
        <v>90</v>
      </c>
      <c r="D51" s="40" t="s">
        <v>1598</v>
      </c>
    </row>
    <row r="52" spans="1:4" ht="32.5" x14ac:dyDescent="0.35">
      <c r="A52" s="5" t="s">
        <v>51</v>
      </c>
      <c r="B52" s="5">
        <v>55</v>
      </c>
      <c r="C52" t="s">
        <v>91</v>
      </c>
      <c r="D52" s="40" t="s">
        <v>1599</v>
      </c>
    </row>
    <row r="53" spans="1:4" ht="22" x14ac:dyDescent="0.35">
      <c r="A53" s="5" t="s">
        <v>51</v>
      </c>
      <c r="B53" s="5">
        <v>56</v>
      </c>
      <c r="C53" t="s">
        <v>92</v>
      </c>
      <c r="D53" s="40" t="s">
        <v>1600</v>
      </c>
    </row>
    <row r="54" spans="1:4" x14ac:dyDescent="0.35">
      <c r="A54" s="5" t="s">
        <v>52</v>
      </c>
      <c r="B54" s="5">
        <v>58</v>
      </c>
      <c r="C54" t="s">
        <v>93</v>
      </c>
      <c r="D54" s="40" t="s">
        <v>1601</v>
      </c>
    </row>
    <row r="55" spans="1:4" ht="29" x14ac:dyDescent="0.35">
      <c r="A55" s="5" t="s">
        <v>52</v>
      </c>
      <c r="B55" s="5">
        <v>59</v>
      </c>
      <c r="C55" s="6" t="s">
        <v>94</v>
      </c>
      <c r="D55" s="40" t="s">
        <v>1602</v>
      </c>
    </row>
    <row r="56" spans="1:4" x14ac:dyDescent="0.35">
      <c r="A56" s="5" t="s">
        <v>52</v>
      </c>
      <c r="B56" s="5">
        <v>60</v>
      </c>
      <c r="C56" t="s">
        <v>95</v>
      </c>
      <c r="D56" s="40" t="s">
        <v>1603</v>
      </c>
    </row>
    <row r="57" spans="1:4" ht="22" x14ac:dyDescent="0.35">
      <c r="A57" s="5" t="s">
        <v>52</v>
      </c>
      <c r="B57" s="5">
        <v>61</v>
      </c>
      <c r="C57" t="s">
        <v>96</v>
      </c>
      <c r="D57" s="40" t="s">
        <v>1604</v>
      </c>
    </row>
    <row r="58" spans="1:4" x14ac:dyDescent="0.35">
      <c r="A58" s="5" t="s">
        <v>52</v>
      </c>
      <c r="B58" s="5">
        <v>62</v>
      </c>
      <c r="C58" t="s">
        <v>97</v>
      </c>
      <c r="D58" s="40" t="s">
        <v>1605</v>
      </c>
    </row>
    <row r="59" spans="1:4" x14ac:dyDescent="0.35">
      <c r="A59" s="5" t="s">
        <v>52</v>
      </c>
      <c r="B59" s="5">
        <v>63</v>
      </c>
      <c r="C59" t="s">
        <v>98</v>
      </c>
      <c r="D59" s="40" t="s">
        <v>1606</v>
      </c>
    </row>
    <row r="60" spans="1:4" ht="32.5" x14ac:dyDescent="0.35">
      <c r="A60" s="5" t="s">
        <v>53</v>
      </c>
      <c r="B60" s="5">
        <v>64</v>
      </c>
      <c r="C60" t="s">
        <v>99</v>
      </c>
      <c r="D60" s="40" t="s">
        <v>1607</v>
      </c>
    </row>
    <row r="61" spans="1:4" ht="29" x14ac:dyDescent="0.35">
      <c r="A61" s="5" t="s">
        <v>53</v>
      </c>
      <c r="B61" s="5">
        <v>65</v>
      </c>
      <c r="C61" s="6" t="s">
        <v>866</v>
      </c>
      <c r="D61" s="40" t="s">
        <v>1608</v>
      </c>
    </row>
    <row r="62" spans="1:4" ht="43" x14ac:dyDescent="0.35">
      <c r="A62" s="5" t="s">
        <v>53</v>
      </c>
      <c r="B62" s="5">
        <v>66</v>
      </c>
      <c r="C62" t="s">
        <v>100</v>
      </c>
      <c r="D62" s="40" t="s">
        <v>1609</v>
      </c>
    </row>
    <row r="63" spans="1:4" x14ac:dyDescent="0.35">
      <c r="A63" s="5" t="s">
        <v>54</v>
      </c>
      <c r="B63" s="5">
        <v>68</v>
      </c>
      <c r="C63" t="s">
        <v>60</v>
      </c>
      <c r="D63" s="40" t="s">
        <v>1610</v>
      </c>
    </row>
    <row r="64" spans="1:4" x14ac:dyDescent="0.35">
      <c r="A64" s="5" t="s">
        <v>55</v>
      </c>
      <c r="B64" s="5">
        <v>69</v>
      </c>
      <c r="C64" t="s">
        <v>101</v>
      </c>
      <c r="D64" s="40" t="s">
        <v>1611</v>
      </c>
    </row>
    <row r="65" spans="1:4" ht="43" x14ac:dyDescent="0.35">
      <c r="A65" s="5" t="s">
        <v>55</v>
      </c>
      <c r="B65" s="5">
        <v>70</v>
      </c>
      <c r="C65" t="s">
        <v>102</v>
      </c>
      <c r="D65" s="40" t="s">
        <v>1612</v>
      </c>
    </row>
    <row r="66" spans="1:4" ht="29" x14ac:dyDescent="0.35">
      <c r="A66" s="5" t="s">
        <v>55</v>
      </c>
      <c r="B66" s="5">
        <v>71</v>
      </c>
      <c r="C66" s="6" t="s">
        <v>103</v>
      </c>
      <c r="D66" s="40" t="s">
        <v>1613</v>
      </c>
    </row>
    <row r="67" spans="1:4" x14ac:dyDescent="0.35">
      <c r="A67" s="5" t="s">
        <v>55</v>
      </c>
      <c r="B67" s="5">
        <v>72</v>
      </c>
      <c r="C67" t="s">
        <v>104</v>
      </c>
      <c r="D67" s="40" t="s">
        <v>1614</v>
      </c>
    </row>
    <row r="68" spans="1:4" ht="22" x14ac:dyDescent="0.35">
      <c r="A68" s="5" t="s">
        <v>55</v>
      </c>
      <c r="B68" s="5">
        <v>73</v>
      </c>
      <c r="C68" t="s">
        <v>105</v>
      </c>
      <c r="D68" s="40" t="s">
        <v>1615</v>
      </c>
    </row>
    <row r="69" spans="1:4" x14ac:dyDescent="0.35">
      <c r="A69" s="5" t="s">
        <v>55</v>
      </c>
      <c r="B69" s="5">
        <v>74</v>
      </c>
      <c r="C69" t="s">
        <v>106</v>
      </c>
      <c r="D69" s="40" t="s">
        <v>1616</v>
      </c>
    </row>
    <row r="70" spans="1:4" ht="53.5" x14ac:dyDescent="0.35">
      <c r="A70" s="5" t="s">
        <v>55</v>
      </c>
      <c r="B70" s="5">
        <v>75</v>
      </c>
      <c r="C70" t="s">
        <v>107</v>
      </c>
      <c r="D70" s="40" t="s">
        <v>1617</v>
      </c>
    </row>
    <row r="71" spans="1:4" ht="22" x14ac:dyDescent="0.35">
      <c r="A71" s="5" t="s">
        <v>56</v>
      </c>
      <c r="B71" s="5">
        <v>77</v>
      </c>
      <c r="C71" t="s">
        <v>108</v>
      </c>
      <c r="D71" s="40" t="s">
        <v>1618</v>
      </c>
    </row>
    <row r="72" spans="1:4" x14ac:dyDescent="0.35">
      <c r="A72" s="5" t="s">
        <v>56</v>
      </c>
      <c r="B72" s="5">
        <v>78</v>
      </c>
      <c r="C72" t="s">
        <v>109</v>
      </c>
      <c r="D72" s="40" t="s">
        <v>1619</v>
      </c>
    </row>
    <row r="73" spans="1:4" ht="29" x14ac:dyDescent="0.35">
      <c r="A73" s="5" t="s">
        <v>56</v>
      </c>
      <c r="B73" s="5">
        <v>79</v>
      </c>
      <c r="C73" s="6" t="s">
        <v>110</v>
      </c>
      <c r="D73" s="40" t="s">
        <v>1620</v>
      </c>
    </row>
    <row r="74" spans="1:4" ht="22" x14ac:dyDescent="0.35">
      <c r="A74" s="5" t="s">
        <v>56</v>
      </c>
      <c r="B74" s="5">
        <v>80</v>
      </c>
      <c r="C74" t="s">
        <v>111</v>
      </c>
      <c r="D74" s="40" t="s">
        <v>1621</v>
      </c>
    </row>
    <row r="75" spans="1:4" ht="43" x14ac:dyDescent="0.35">
      <c r="A75" s="5" t="s">
        <v>56</v>
      </c>
      <c r="B75" s="5">
        <v>81</v>
      </c>
      <c r="C75" t="s">
        <v>112</v>
      </c>
      <c r="D75" s="40" t="s">
        <v>1622</v>
      </c>
    </row>
    <row r="76" spans="1:4" ht="53.5" x14ac:dyDescent="0.35">
      <c r="A76" s="5" t="s">
        <v>56</v>
      </c>
      <c r="B76" s="5">
        <v>82</v>
      </c>
      <c r="C76" s="6" t="s">
        <v>113</v>
      </c>
      <c r="D76" s="40" t="s">
        <v>1623</v>
      </c>
    </row>
    <row r="77" spans="1:4" ht="22" x14ac:dyDescent="0.35">
      <c r="A77" s="5" t="s">
        <v>63</v>
      </c>
      <c r="B77" s="5">
        <v>84</v>
      </c>
      <c r="C77" t="s">
        <v>70</v>
      </c>
      <c r="D77" s="40" t="s">
        <v>1624</v>
      </c>
    </row>
    <row r="78" spans="1:4" x14ac:dyDescent="0.35">
      <c r="A78" s="5" t="s">
        <v>64</v>
      </c>
      <c r="B78" s="5">
        <v>85</v>
      </c>
      <c r="C78" t="s">
        <v>71</v>
      </c>
      <c r="D78" s="40" t="s">
        <v>1625</v>
      </c>
    </row>
    <row r="79" spans="1:4" ht="32.5" x14ac:dyDescent="0.35">
      <c r="A79" s="5" t="s">
        <v>65</v>
      </c>
      <c r="B79" s="5">
        <v>86</v>
      </c>
      <c r="C79" t="s">
        <v>114</v>
      </c>
      <c r="D79" s="40" t="s">
        <v>1626</v>
      </c>
    </row>
    <row r="80" spans="1:4" ht="22" x14ac:dyDescent="0.35">
      <c r="A80" s="5" t="s">
        <v>65</v>
      </c>
      <c r="B80" s="5">
        <v>87</v>
      </c>
      <c r="C80" t="s">
        <v>115</v>
      </c>
      <c r="D80" s="40" t="s">
        <v>1627</v>
      </c>
    </row>
    <row r="81" spans="1:4" x14ac:dyDescent="0.35">
      <c r="A81" s="5" t="s">
        <v>65</v>
      </c>
      <c r="B81" s="5">
        <v>88</v>
      </c>
      <c r="C81" t="s">
        <v>116</v>
      </c>
      <c r="D81" s="40" t="s">
        <v>117</v>
      </c>
    </row>
    <row r="82" spans="1:4" ht="22" x14ac:dyDescent="0.35">
      <c r="A82" s="5" t="s">
        <v>66</v>
      </c>
      <c r="B82" s="5">
        <v>90</v>
      </c>
      <c r="C82" t="s">
        <v>117</v>
      </c>
      <c r="D82" s="40" t="s">
        <v>1628</v>
      </c>
    </row>
    <row r="83" spans="1:4" x14ac:dyDescent="0.35">
      <c r="A83" s="5" t="s">
        <v>66</v>
      </c>
      <c r="B83" s="5">
        <v>91</v>
      </c>
      <c r="C83" t="s">
        <v>118</v>
      </c>
      <c r="D83" s="40" t="s">
        <v>119</v>
      </c>
    </row>
    <row r="84" spans="1:4" ht="22" x14ac:dyDescent="0.35">
      <c r="A84" s="5" t="s">
        <v>66</v>
      </c>
      <c r="B84" s="5">
        <v>92</v>
      </c>
      <c r="C84" t="s">
        <v>119</v>
      </c>
      <c r="D84" s="40" t="s">
        <v>1629</v>
      </c>
    </row>
    <row r="85" spans="1:4" ht="22" x14ac:dyDescent="0.35">
      <c r="A85" s="5" t="s">
        <v>66</v>
      </c>
      <c r="B85" s="5">
        <v>93</v>
      </c>
      <c r="C85" t="s">
        <v>120</v>
      </c>
      <c r="D85" s="40" t="s">
        <v>1630</v>
      </c>
    </row>
    <row r="86" spans="1:4" ht="32.5" x14ac:dyDescent="0.35">
      <c r="A86" s="5" t="s">
        <v>67</v>
      </c>
      <c r="B86" s="5">
        <v>94</v>
      </c>
      <c r="C86" t="s">
        <v>121</v>
      </c>
      <c r="D86" s="40" t="s">
        <v>1631</v>
      </c>
    </row>
    <row r="87" spans="1:4" ht="22" x14ac:dyDescent="0.35">
      <c r="A87" s="5" t="s">
        <v>67</v>
      </c>
      <c r="B87" s="5">
        <v>95</v>
      </c>
      <c r="C87" t="s">
        <v>122</v>
      </c>
      <c r="D87" s="40" t="s">
        <v>1632</v>
      </c>
    </row>
    <row r="88" spans="1:4" x14ac:dyDescent="0.35">
      <c r="A88" s="5" t="s">
        <v>67</v>
      </c>
      <c r="B88" s="5">
        <v>96</v>
      </c>
      <c r="C88" t="s">
        <v>863</v>
      </c>
      <c r="D88" s="40" t="s">
        <v>123</v>
      </c>
    </row>
    <row r="89" spans="1:4" x14ac:dyDescent="0.35">
      <c r="A89" s="5" t="s">
        <v>68</v>
      </c>
      <c r="B89" s="5">
        <v>97</v>
      </c>
      <c r="C89" t="s">
        <v>123</v>
      </c>
      <c r="D89" s="40" t="s">
        <v>1633</v>
      </c>
    </row>
    <row r="90" spans="1:4" ht="29" x14ac:dyDescent="0.35">
      <c r="A90" s="5" t="s">
        <v>68</v>
      </c>
      <c r="B90" s="5">
        <v>98</v>
      </c>
      <c r="C90" s="6" t="s">
        <v>124</v>
      </c>
      <c r="D90" s="40" t="s">
        <v>1634</v>
      </c>
    </row>
    <row r="91" spans="1:4" ht="29" x14ac:dyDescent="0.35">
      <c r="A91" s="5" t="s">
        <v>69</v>
      </c>
      <c r="B91" s="5">
        <v>99</v>
      </c>
      <c r="C91" s="6" t="s">
        <v>76</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351A4-5DE9-4B51-A185-E0CC6F173CE6}">
  <sheetPr>
    <tabColor rgb="FFFF0000"/>
  </sheetPr>
  <dimension ref="A1:K91"/>
  <sheetViews>
    <sheetView topLeftCell="A4" zoomScale="72" zoomScaleNormal="72" workbookViewId="0">
      <selection activeCell="G7" sqref="G7"/>
    </sheetView>
  </sheetViews>
  <sheetFormatPr defaultRowHeight="14.5" x14ac:dyDescent="0.35"/>
  <cols>
    <col min="2" max="2" width="32.54296875" customWidth="1"/>
    <col min="3" max="3" width="16.90625" customWidth="1"/>
    <col min="4" max="4" width="26" style="69" customWidth="1"/>
    <col min="5" max="5" width="8.7265625" style="5"/>
    <col min="6" max="6" width="40.36328125" customWidth="1"/>
    <col min="7" max="7" width="17.08984375" style="5" customWidth="1"/>
    <col min="8" max="8" width="25.453125" customWidth="1"/>
    <col min="9" max="9" width="44.08984375" customWidth="1"/>
  </cols>
  <sheetData>
    <row r="1" spans="1:11" ht="21" x14ac:dyDescent="0.5">
      <c r="B1" s="1" t="s">
        <v>1520</v>
      </c>
      <c r="D1" s="59"/>
      <c r="E1" s="106"/>
      <c r="F1" s="1" t="s">
        <v>1931</v>
      </c>
      <c r="G1" s="58"/>
      <c r="H1" s="37"/>
      <c r="I1" s="37"/>
      <c r="J1" s="38"/>
      <c r="K1" s="39"/>
    </row>
    <row r="2" spans="1:11" ht="27" thickBot="1" x14ac:dyDescent="0.4">
      <c r="B2" s="144" t="s">
        <v>127</v>
      </c>
      <c r="C2" s="148" t="s">
        <v>1742</v>
      </c>
      <c r="D2" s="151" t="s">
        <v>860</v>
      </c>
      <c r="E2" s="155"/>
      <c r="F2" s="158" t="s">
        <v>127</v>
      </c>
      <c r="G2" s="162" t="s">
        <v>1519</v>
      </c>
      <c r="H2" s="166" t="s">
        <v>860</v>
      </c>
    </row>
    <row r="3" spans="1:11" x14ac:dyDescent="0.35">
      <c r="A3" s="202"/>
      <c r="B3" s="143" t="s">
        <v>1488</v>
      </c>
      <c r="C3" s="161">
        <v>1</v>
      </c>
      <c r="D3" s="150">
        <v>99</v>
      </c>
      <c r="E3" s="126" t="s">
        <v>4</v>
      </c>
      <c r="F3" s="157" t="s">
        <v>918</v>
      </c>
      <c r="G3" s="161">
        <v>4.3299999999999998E-2</v>
      </c>
      <c r="H3" s="165">
        <v>99</v>
      </c>
    </row>
    <row r="4" spans="1:11" ht="26.5" x14ac:dyDescent="0.35">
      <c r="A4" s="203"/>
      <c r="B4" s="135" t="s">
        <v>1460</v>
      </c>
      <c r="C4" s="75">
        <v>2</v>
      </c>
      <c r="D4" s="61" t="s">
        <v>1643</v>
      </c>
      <c r="E4" s="109" t="s">
        <v>4</v>
      </c>
      <c r="F4" s="74" t="s">
        <v>883</v>
      </c>
      <c r="G4" s="75">
        <v>4.7300000000000002E-2</v>
      </c>
      <c r="H4" s="136" t="s">
        <v>1643</v>
      </c>
    </row>
    <row r="5" spans="1:11" x14ac:dyDescent="0.35">
      <c r="A5" s="202"/>
      <c r="B5" s="70" t="s">
        <v>1481</v>
      </c>
      <c r="C5" s="72">
        <v>3</v>
      </c>
      <c r="D5" s="60">
        <v>64</v>
      </c>
      <c r="E5" s="111" t="s">
        <v>4</v>
      </c>
      <c r="F5" s="71" t="s">
        <v>904</v>
      </c>
      <c r="G5" s="72">
        <v>2.46E-2</v>
      </c>
      <c r="H5" s="73">
        <v>64</v>
      </c>
    </row>
    <row r="6" spans="1:11" ht="15" thickBot="1" x14ac:dyDescent="0.4">
      <c r="A6" s="202"/>
      <c r="B6" s="139" t="s">
        <v>1459</v>
      </c>
      <c r="C6" s="82">
        <v>4</v>
      </c>
      <c r="D6" s="86" t="s">
        <v>1642</v>
      </c>
      <c r="E6" s="108" t="s">
        <v>5</v>
      </c>
      <c r="F6" s="81" t="s">
        <v>882</v>
      </c>
      <c r="G6" s="82">
        <v>7.2700000000000001E-2</v>
      </c>
      <c r="H6" s="140" t="s">
        <v>1642</v>
      </c>
    </row>
    <row r="7" spans="1:11" x14ac:dyDescent="0.35">
      <c r="A7" s="203"/>
      <c r="B7" s="112" t="s">
        <v>748</v>
      </c>
      <c r="C7" s="115">
        <v>5</v>
      </c>
      <c r="D7" s="113">
        <v>11</v>
      </c>
      <c r="E7" s="126" t="s">
        <v>5</v>
      </c>
      <c r="F7" s="114" t="s">
        <v>748</v>
      </c>
      <c r="G7" s="115">
        <v>5.7799999999999997E-2</v>
      </c>
      <c r="H7" s="116">
        <v>11</v>
      </c>
    </row>
    <row r="8" spans="1:11" ht="15" thickBot="1" x14ac:dyDescent="0.4">
      <c r="A8" s="202"/>
      <c r="B8" s="117" t="s">
        <v>1787</v>
      </c>
      <c r="C8" s="120">
        <v>6</v>
      </c>
      <c r="D8" s="118">
        <v>12</v>
      </c>
      <c r="E8" s="127" t="s">
        <v>4</v>
      </c>
      <c r="F8" s="119" t="s">
        <v>752</v>
      </c>
      <c r="G8" s="120">
        <v>1.9400000000000001E-2</v>
      </c>
      <c r="H8" s="121">
        <v>12</v>
      </c>
    </row>
    <row r="9" spans="1:11" x14ac:dyDescent="0.35">
      <c r="A9" s="203"/>
      <c r="B9" s="76" t="s">
        <v>294</v>
      </c>
      <c r="C9" s="78">
        <v>6</v>
      </c>
      <c r="D9" s="62">
        <v>391</v>
      </c>
      <c r="E9" s="110" t="s">
        <v>4</v>
      </c>
      <c r="F9" s="77" t="s">
        <v>294</v>
      </c>
      <c r="G9" s="78">
        <v>4.4600000000000001E-2</v>
      </c>
      <c r="H9" s="79">
        <v>391</v>
      </c>
    </row>
    <row r="10" spans="1:11" ht="15" thickBot="1" x14ac:dyDescent="0.4">
      <c r="A10" s="203"/>
      <c r="B10" s="235" t="s">
        <v>713</v>
      </c>
      <c r="C10" s="120">
        <v>7</v>
      </c>
      <c r="D10" s="152">
        <v>13</v>
      </c>
      <c r="E10" s="127" t="s">
        <v>5</v>
      </c>
      <c r="F10" s="119" t="s">
        <v>713</v>
      </c>
      <c r="G10" s="120">
        <v>6.1499999999999999E-2</v>
      </c>
      <c r="H10" s="121">
        <v>13</v>
      </c>
    </row>
    <row r="11" spans="1:11" ht="15" thickBot="1" x14ac:dyDescent="0.4">
      <c r="A11" s="202"/>
      <c r="B11" s="139" t="s">
        <v>1461</v>
      </c>
      <c r="C11" s="82">
        <v>7</v>
      </c>
      <c r="D11" s="86">
        <v>316</v>
      </c>
      <c r="E11" s="108" t="s">
        <v>4</v>
      </c>
      <c r="F11" s="81" t="s">
        <v>884</v>
      </c>
      <c r="G11" s="82">
        <v>3.8199999999999998E-2</v>
      </c>
      <c r="H11" s="140">
        <v>316</v>
      </c>
    </row>
    <row r="12" spans="1:11" ht="15" thickBot="1" x14ac:dyDescent="0.4">
      <c r="A12" s="202"/>
      <c r="B12" s="143" t="s">
        <v>1462</v>
      </c>
      <c r="C12" s="161">
        <v>8</v>
      </c>
      <c r="D12" s="150" t="s">
        <v>1644</v>
      </c>
      <c r="E12" s="126" t="s">
        <v>4</v>
      </c>
      <c r="F12" s="157" t="s">
        <v>885</v>
      </c>
      <c r="G12" s="161">
        <v>4.5199999999999997E-2</v>
      </c>
      <c r="H12" s="165" t="s">
        <v>1644</v>
      </c>
    </row>
    <row r="13" spans="1:11" x14ac:dyDescent="0.35">
      <c r="A13" s="203"/>
      <c r="B13" s="112" t="s">
        <v>1480</v>
      </c>
      <c r="C13" s="115">
        <v>9</v>
      </c>
      <c r="D13" s="113" t="s">
        <v>1729</v>
      </c>
      <c r="E13" s="126" t="s">
        <v>4</v>
      </c>
      <c r="F13" s="114" t="s">
        <v>901</v>
      </c>
      <c r="G13" s="115">
        <v>3.3700000000000001E-2</v>
      </c>
      <c r="H13" s="116">
        <v>61</v>
      </c>
    </row>
    <row r="14" spans="1:11" x14ac:dyDescent="0.35">
      <c r="A14" s="202"/>
      <c r="B14" s="122"/>
      <c r="C14" s="90"/>
      <c r="D14" s="88"/>
      <c r="E14" s="108" t="s">
        <v>4</v>
      </c>
      <c r="F14" s="89" t="s">
        <v>902</v>
      </c>
      <c r="G14" s="90">
        <v>2.9000000000000001E-2</v>
      </c>
      <c r="H14" s="123">
        <v>62</v>
      </c>
    </row>
    <row r="15" spans="1:11" ht="15" thickBot="1" x14ac:dyDescent="0.4">
      <c r="A15" s="202"/>
      <c r="B15" s="117"/>
      <c r="C15" s="120"/>
      <c r="D15" s="118"/>
      <c r="E15" s="127" t="s">
        <v>4</v>
      </c>
      <c r="F15" s="119" t="s">
        <v>903</v>
      </c>
      <c r="G15" s="120">
        <v>3.8800000000000001E-2</v>
      </c>
      <c r="H15" s="121">
        <v>63</v>
      </c>
    </row>
    <row r="16" spans="1:11" s="105" customFormat="1" x14ac:dyDescent="0.35">
      <c r="A16" s="203"/>
      <c r="B16" s="139" t="s">
        <v>443</v>
      </c>
      <c r="C16" s="82">
        <v>10</v>
      </c>
      <c r="D16" s="86">
        <v>317</v>
      </c>
      <c r="E16" s="108" t="s">
        <v>4</v>
      </c>
      <c r="F16" s="81" t="s">
        <v>443</v>
      </c>
      <c r="G16" s="82">
        <v>3.6200000000000003E-2</v>
      </c>
      <c r="H16" s="140">
        <v>317</v>
      </c>
    </row>
    <row r="17" spans="1:8" x14ac:dyDescent="0.35">
      <c r="A17" s="202"/>
      <c r="B17" s="141" t="s">
        <v>872</v>
      </c>
      <c r="C17" s="72">
        <v>11</v>
      </c>
      <c r="D17" s="60" t="s">
        <v>1640</v>
      </c>
      <c r="E17" s="111" t="s">
        <v>4</v>
      </c>
      <c r="F17" s="71" t="s">
        <v>872</v>
      </c>
      <c r="G17" s="72">
        <v>4.3200000000000002E-2</v>
      </c>
      <c r="H17" s="142" t="s">
        <v>1640</v>
      </c>
    </row>
    <row r="18" spans="1:8" x14ac:dyDescent="0.35">
      <c r="A18" s="202"/>
      <c r="B18" s="139" t="s">
        <v>1476</v>
      </c>
      <c r="C18" s="82">
        <v>12</v>
      </c>
      <c r="D18" s="86" t="s">
        <v>1654</v>
      </c>
      <c r="E18" s="108" t="s">
        <v>4</v>
      </c>
      <c r="F18" s="81" t="s">
        <v>896</v>
      </c>
      <c r="G18" s="82">
        <v>4.2299999999999997E-2</v>
      </c>
      <c r="H18" s="140" t="s">
        <v>1654</v>
      </c>
    </row>
    <row r="19" spans="1:8" x14ac:dyDescent="0.35">
      <c r="A19" s="203"/>
      <c r="B19" s="70" t="s">
        <v>1472</v>
      </c>
      <c r="C19" s="72">
        <v>13</v>
      </c>
      <c r="D19" s="60" t="s">
        <v>1651</v>
      </c>
      <c r="E19" s="111" t="s">
        <v>4</v>
      </c>
      <c r="F19" s="71" t="s">
        <v>894</v>
      </c>
      <c r="G19" s="72">
        <v>4.36E-2</v>
      </c>
      <c r="H19" s="73" t="s">
        <v>1651</v>
      </c>
    </row>
    <row r="20" spans="1:8" x14ac:dyDescent="0.35">
      <c r="A20" s="202"/>
      <c r="B20" s="91" t="s">
        <v>1470</v>
      </c>
      <c r="C20" s="93">
        <v>14</v>
      </c>
      <c r="D20" s="95">
        <v>502</v>
      </c>
      <c r="E20" s="110" t="s">
        <v>5</v>
      </c>
      <c r="F20" s="92" t="s">
        <v>49</v>
      </c>
      <c r="G20" s="93">
        <v>5.2999999999999999E-2</v>
      </c>
      <c r="H20" s="94" t="s">
        <v>1658</v>
      </c>
    </row>
    <row r="21" spans="1:8" x14ac:dyDescent="0.35">
      <c r="A21" s="202"/>
      <c r="B21" s="70" t="s">
        <v>1471</v>
      </c>
      <c r="C21" s="72">
        <v>15</v>
      </c>
      <c r="D21" s="60" t="s">
        <v>1650</v>
      </c>
      <c r="E21" s="111" t="s">
        <v>5</v>
      </c>
      <c r="F21" s="71" t="s">
        <v>893</v>
      </c>
      <c r="G21" s="72">
        <v>6.5799999999999997E-2</v>
      </c>
      <c r="H21" s="73" t="s">
        <v>1650</v>
      </c>
    </row>
    <row r="22" spans="1:8" x14ac:dyDescent="0.35">
      <c r="A22" s="203"/>
      <c r="B22" s="91" t="s">
        <v>1479</v>
      </c>
      <c r="C22" s="93">
        <v>16</v>
      </c>
      <c r="D22" s="95" t="s">
        <v>1738</v>
      </c>
      <c r="E22" s="110" t="s">
        <v>5</v>
      </c>
      <c r="F22" s="92" t="s">
        <v>49</v>
      </c>
      <c r="G22" s="93">
        <v>5.2999999999999999E-2</v>
      </c>
      <c r="H22" s="94" t="s">
        <v>1658</v>
      </c>
    </row>
    <row r="23" spans="1:8" ht="15" thickBot="1" x14ac:dyDescent="0.4">
      <c r="A23" s="202"/>
      <c r="B23" s="139" t="s">
        <v>1467</v>
      </c>
      <c r="C23" s="82">
        <v>17</v>
      </c>
      <c r="D23" s="86" t="s">
        <v>1645</v>
      </c>
      <c r="E23" s="108" t="s">
        <v>4</v>
      </c>
      <c r="F23" s="81" t="s">
        <v>886</v>
      </c>
      <c r="G23" s="82">
        <v>4.5699999999999998E-2</v>
      </c>
      <c r="H23" s="140" t="s">
        <v>1645</v>
      </c>
    </row>
    <row r="24" spans="1:8" x14ac:dyDescent="0.35">
      <c r="A24" s="202"/>
      <c r="B24" s="112" t="s">
        <v>1485</v>
      </c>
      <c r="C24" s="115">
        <v>18</v>
      </c>
      <c r="D24" s="153" t="s">
        <v>1739</v>
      </c>
      <c r="E24" s="126" t="s">
        <v>4</v>
      </c>
      <c r="F24" s="114" t="s">
        <v>1451</v>
      </c>
      <c r="G24" s="115">
        <v>2.2000000000000001E-3</v>
      </c>
      <c r="H24" s="116">
        <v>83</v>
      </c>
    </row>
    <row r="25" spans="1:8" x14ac:dyDescent="0.35">
      <c r="A25" s="203"/>
      <c r="B25" s="122"/>
      <c r="C25" s="90"/>
      <c r="D25" s="104"/>
      <c r="E25" s="108" t="s">
        <v>5</v>
      </c>
      <c r="F25" s="89" t="s">
        <v>60</v>
      </c>
      <c r="G25" s="90">
        <v>5.2999999999999999E-2</v>
      </c>
      <c r="H25" s="123">
        <v>84</v>
      </c>
    </row>
    <row r="26" spans="1:8" x14ac:dyDescent="0.35">
      <c r="A26" s="202"/>
      <c r="B26" s="122"/>
      <c r="C26" s="90"/>
      <c r="D26" s="104"/>
      <c r="E26" s="108" t="s">
        <v>4</v>
      </c>
      <c r="F26" s="89" t="s">
        <v>910</v>
      </c>
      <c r="G26" s="90">
        <v>4.6699999999999998E-2</v>
      </c>
      <c r="H26" s="123">
        <v>85</v>
      </c>
    </row>
    <row r="27" spans="1:8" x14ac:dyDescent="0.35">
      <c r="A27" s="202"/>
      <c r="B27" s="122"/>
      <c r="C27" s="90"/>
      <c r="D27" s="104"/>
      <c r="E27" s="108" t="s">
        <v>5</v>
      </c>
      <c r="F27" s="89" t="s">
        <v>911</v>
      </c>
      <c r="G27" s="90">
        <v>7.9200000000000007E-2</v>
      </c>
      <c r="H27" s="123">
        <v>86</v>
      </c>
    </row>
    <row r="28" spans="1:8" x14ac:dyDescent="0.35">
      <c r="A28" s="203"/>
      <c r="B28" s="122"/>
      <c r="C28" s="90"/>
      <c r="D28" s="104"/>
      <c r="E28" s="108" t="s">
        <v>4</v>
      </c>
      <c r="F28" s="89" t="s">
        <v>912</v>
      </c>
      <c r="G28" s="90">
        <v>3.44E-2</v>
      </c>
      <c r="H28" s="123">
        <v>87</v>
      </c>
    </row>
    <row r="29" spans="1:8" ht="15" thickBot="1" x14ac:dyDescent="0.4">
      <c r="A29" s="202"/>
      <c r="B29" s="117"/>
      <c r="C29" s="120"/>
      <c r="D29" s="152"/>
      <c r="E29" s="127" t="s">
        <v>5</v>
      </c>
      <c r="F29" s="119" t="s">
        <v>913</v>
      </c>
      <c r="G29" s="120">
        <v>6.9800000000000001E-2</v>
      </c>
      <c r="H29" s="121">
        <v>88</v>
      </c>
    </row>
    <row r="30" spans="1:8" ht="15" thickBot="1" x14ac:dyDescent="0.4">
      <c r="A30" s="202"/>
      <c r="B30" s="117" t="s">
        <v>1457</v>
      </c>
      <c r="C30" s="120">
        <v>19</v>
      </c>
      <c r="D30" s="118">
        <v>305</v>
      </c>
      <c r="E30" s="127" t="s">
        <v>4</v>
      </c>
      <c r="F30" s="119" t="s">
        <v>881</v>
      </c>
      <c r="G30" s="120">
        <v>3.1199999999999999E-2</v>
      </c>
      <c r="H30" s="121" t="s">
        <v>1641</v>
      </c>
    </row>
    <row r="31" spans="1:8" ht="15" thickBot="1" x14ac:dyDescent="0.4">
      <c r="A31" s="202"/>
      <c r="B31" s="145" t="s">
        <v>1458</v>
      </c>
      <c r="C31" s="103">
        <v>27</v>
      </c>
      <c r="D31" s="101">
        <v>306</v>
      </c>
      <c r="E31" s="129" t="s">
        <v>4</v>
      </c>
      <c r="F31" s="102" t="s">
        <v>881</v>
      </c>
      <c r="G31" s="103">
        <v>3.1199999999999999E-2</v>
      </c>
      <c r="H31" s="167" t="s">
        <v>1641</v>
      </c>
    </row>
    <row r="32" spans="1:8" ht="27" thickBot="1" x14ac:dyDescent="0.4">
      <c r="A32" s="203"/>
      <c r="B32" s="146" t="s">
        <v>1475</v>
      </c>
      <c r="C32" s="163">
        <v>20</v>
      </c>
      <c r="D32" s="154" t="s">
        <v>1653</v>
      </c>
      <c r="E32" s="128" t="s">
        <v>4</v>
      </c>
      <c r="F32" s="159" t="s">
        <v>988</v>
      </c>
      <c r="G32" s="163">
        <v>0.03</v>
      </c>
      <c r="H32" s="168" t="s">
        <v>1653</v>
      </c>
    </row>
    <row r="33" spans="1:8" ht="15" thickBot="1" x14ac:dyDescent="0.4">
      <c r="A33" s="202"/>
      <c r="B33" s="139" t="s">
        <v>1463</v>
      </c>
      <c r="C33" s="82">
        <v>21</v>
      </c>
      <c r="D33" s="86">
        <v>323</v>
      </c>
      <c r="E33" s="206" t="s">
        <v>5</v>
      </c>
      <c r="F33" s="81" t="s">
        <v>873</v>
      </c>
      <c r="G33" s="82">
        <v>0.11559999999999999</v>
      </c>
      <c r="H33" s="140">
        <v>323</v>
      </c>
    </row>
    <row r="34" spans="1:8" ht="27" thickBot="1" x14ac:dyDescent="0.4">
      <c r="A34" s="202"/>
      <c r="B34" s="146" t="s">
        <v>1474</v>
      </c>
      <c r="C34" s="163">
        <v>22</v>
      </c>
      <c r="D34" s="154" t="s">
        <v>1652</v>
      </c>
      <c r="E34" s="207" t="s">
        <v>4</v>
      </c>
      <c r="F34" s="159" t="s">
        <v>985</v>
      </c>
      <c r="G34" s="163">
        <v>2.8299999999999999E-2</v>
      </c>
      <c r="H34" s="168" t="s">
        <v>1652</v>
      </c>
    </row>
    <row r="35" spans="1:8" x14ac:dyDescent="0.35">
      <c r="A35" s="203"/>
      <c r="B35" s="137" t="s">
        <v>1489</v>
      </c>
      <c r="C35" s="78">
        <v>23</v>
      </c>
      <c r="D35" s="62">
        <v>91</v>
      </c>
      <c r="E35" s="208" t="s">
        <v>4</v>
      </c>
      <c r="F35" s="77" t="s">
        <v>877</v>
      </c>
      <c r="G35" s="78">
        <v>1.5299999999999999E-2</v>
      </c>
      <c r="H35" s="138">
        <v>91</v>
      </c>
    </row>
    <row r="36" spans="1:8" x14ac:dyDescent="0.35">
      <c r="A36" s="204"/>
      <c r="B36" s="141" t="s">
        <v>1473</v>
      </c>
      <c r="C36" s="72">
        <v>24</v>
      </c>
      <c r="D36" s="60">
        <v>36</v>
      </c>
      <c r="E36" s="111" t="s">
        <v>10</v>
      </c>
      <c r="F36" s="71" t="s">
        <v>895</v>
      </c>
      <c r="G36" s="72">
        <v>6.6199999999999995E-2</v>
      </c>
      <c r="H36" s="142">
        <v>36</v>
      </c>
    </row>
    <row r="37" spans="1:8" x14ac:dyDescent="0.35">
      <c r="A37" s="204"/>
      <c r="B37" s="139" t="s">
        <v>1464</v>
      </c>
      <c r="C37" s="82">
        <v>25</v>
      </c>
      <c r="D37" s="86">
        <v>337</v>
      </c>
      <c r="E37" s="108" t="s">
        <v>10</v>
      </c>
      <c r="F37" s="81" t="s">
        <v>874</v>
      </c>
      <c r="G37" s="82">
        <v>7.9200000000000007E-2</v>
      </c>
      <c r="H37" s="140">
        <v>337</v>
      </c>
    </row>
    <row r="38" spans="1:8" x14ac:dyDescent="0.35">
      <c r="A38" s="205"/>
      <c r="B38" s="141" t="s">
        <v>1465</v>
      </c>
      <c r="C38" s="72">
        <v>26</v>
      </c>
      <c r="D38" s="60">
        <v>341</v>
      </c>
      <c r="E38" s="129" t="s">
        <v>10</v>
      </c>
      <c r="F38" s="71" t="s">
        <v>876</v>
      </c>
      <c r="G38" s="72">
        <v>9.2700000000000005E-2</v>
      </c>
      <c r="H38" s="142">
        <v>341</v>
      </c>
    </row>
    <row r="39" spans="1:8" x14ac:dyDescent="0.35">
      <c r="A39" s="204"/>
      <c r="B39" s="139" t="s">
        <v>1486</v>
      </c>
      <c r="C39" s="82">
        <v>28</v>
      </c>
      <c r="D39" s="86">
        <v>93</v>
      </c>
      <c r="E39" s="130" t="s">
        <v>9</v>
      </c>
      <c r="F39" s="81" t="s">
        <v>914</v>
      </c>
      <c r="G39" s="82">
        <v>3.4299999999999997E-2</v>
      </c>
      <c r="H39" s="140">
        <v>93</v>
      </c>
    </row>
    <row r="40" spans="1:8" ht="15" thickBot="1" x14ac:dyDescent="0.4">
      <c r="A40" s="205"/>
      <c r="B40" s="147" t="s">
        <v>1737</v>
      </c>
      <c r="C40" s="164">
        <v>29</v>
      </c>
      <c r="D40" s="149">
        <v>23</v>
      </c>
      <c r="E40" s="156" t="s">
        <v>10</v>
      </c>
      <c r="F40" s="160" t="s">
        <v>879</v>
      </c>
      <c r="G40" s="164">
        <v>8.6499999999999994E-2</v>
      </c>
      <c r="H40" s="169">
        <v>23</v>
      </c>
    </row>
    <row r="41" spans="1:8" x14ac:dyDescent="0.35">
      <c r="A41" s="204"/>
      <c r="B41" s="112" t="s">
        <v>1487</v>
      </c>
      <c r="C41" s="115">
        <v>30</v>
      </c>
      <c r="D41" s="113" t="s">
        <v>1734</v>
      </c>
      <c r="E41" s="131" t="s">
        <v>9</v>
      </c>
      <c r="F41" s="114" t="s">
        <v>71</v>
      </c>
      <c r="G41" s="115">
        <v>3.6400000000000002E-2</v>
      </c>
      <c r="H41" s="116">
        <v>92</v>
      </c>
    </row>
    <row r="42" spans="1:8" x14ac:dyDescent="0.35">
      <c r="A42" s="204"/>
      <c r="B42" s="122"/>
      <c r="C42" s="90"/>
      <c r="D42" s="88"/>
      <c r="E42" s="130" t="s">
        <v>9</v>
      </c>
      <c r="F42" s="89" t="s">
        <v>915</v>
      </c>
      <c r="G42" s="90">
        <v>2.9000000000000001E-2</v>
      </c>
      <c r="H42" s="123">
        <v>94</v>
      </c>
    </row>
    <row r="43" spans="1:8" x14ac:dyDescent="0.35">
      <c r="A43" s="205"/>
      <c r="B43" s="122"/>
      <c r="C43" s="90"/>
      <c r="D43" s="88"/>
      <c r="E43" s="130" t="s">
        <v>9</v>
      </c>
      <c r="F43" s="89" t="s">
        <v>916</v>
      </c>
      <c r="G43" s="90">
        <v>3.3700000000000001E-2</v>
      </c>
      <c r="H43" s="123">
        <v>95</v>
      </c>
    </row>
    <row r="44" spans="1:8" x14ac:dyDescent="0.35">
      <c r="A44" s="204"/>
      <c r="B44" s="122"/>
      <c r="C44" s="90"/>
      <c r="D44" s="88"/>
      <c r="E44" s="130" t="s">
        <v>9</v>
      </c>
      <c r="F44" s="89" t="s">
        <v>917</v>
      </c>
      <c r="G44" s="90">
        <v>4.2500000000000003E-2</v>
      </c>
      <c r="H44" s="123">
        <v>96</v>
      </c>
    </row>
    <row r="45" spans="1:8" x14ac:dyDescent="0.35">
      <c r="A45" s="204"/>
      <c r="B45" s="70" t="s">
        <v>890</v>
      </c>
      <c r="C45" s="72">
        <v>31</v>
      </c>
      <c r="D45" s="60">
        <v>342</v>
      </c>
      <c r="E45" s="129" t="s">
        <v>10</v>
      </c>
      <c r="F45" s="71" t="s">
        <v>890</v>
      </c>
      <c r="G45" s="72">
        <v>0.1186</v>
      </c>
      <c r="H45" s="73">
        <v>342</v>
      </c>
    </row>
    <row r="46" spans="1:8" x14ac:dyDescent="0.35">
      <c r="A46" s="205"/>
      <c r="B46" s="139" t="s">
        <v>775</v>
      </c>
      <c r="C46" s="82">
        <v>32</v>
      </c>
      <c r="D46" s="86" t="s">
        <v>1655</v>
      </c>
      <c r="E46" s="130" t="s">
        <v>9</v>
      </c>
      <c r="F46" s="81" t="s">
        <v>897</v>
      </c>
      <c r="G46" s="82">
        <v>3.4000000000000002E-2</v>
      </c>
      <c r="H46" s="140" t="s">
        <v>1655</v>
      </c>
    </row>
    <row r="47" spans="1:8" x14ac:dyDescent="0.35">
      <c r="A47" s="204"/>
      <c r="B47" s="70" t="s">
        <v>1469</v>
      </c>
      <c r="C47" s="72">
        <v>33</v>
      </c>
      <c r="D47" s="60" t="s">
        <v>1648</v>
      </c>
      <c r="E47" s="111" t="s">
        <v>10</v>
      </c>
      <c r="F47" s="71" t="s">
        <v>889</v>
      </c>
      <c r="G47" s="72">
        <v>8.2699999999999996E-2</v>
      </c>
      <c r="H47" s="73" t="s">
        <v>1648</v>
      </c>
    </row>
    <row r="48" spans="1:8" ht="15" thickBot="1" x14ac:dyDescent="0.4">
      <c r="A48" s="204"/>
      <c r="B48" s="139" t="s">
        <v>697</v>
      </c>
      <c r="C48" s="82">
        <v>34</v>
      </c>
      <c r="D48" s="86">
        <v>338</v>
      </c>
      <c r="E48" s="108" t="s">
        <v>10</v>
      </c>
      <c r="F48" s="81" t="s">
        <v>875</v>
      </c>
      <c r="G48" s="82">
        <v>7.1800000000000003E-2</v>
      </c>
      <c r="H48" s="140">
        <v>338</v>
      </c>
    </row>
    <row r="49" spans="1:9" x14ac:dyDescent="0.35">
      <c r="A49" s="205"/>
      <c r="B49" s="112" t="s">
        <v>1482</v>
      </c>
      <c r="C49" s="115">
        <v>35</v>
      </c>
      <c r="D49" s="113" t="s">
        <v>1730</v>
      </c>
      <c r="E49" s="126" t="s">
        <v>10</v>
      </c>
      <c r="F49" s="114" t="s">
        <v>905</v>
      </c>
      <c r="G49" s="115">
        <v>5.4199999999999998E-2</v>
      </c>
      <c r="H49" s="116">
        <v>71</v>
      </c>
    </row>
    <row r="50" spans="1:9" x14ac:dyDescent="0.35">
      <c r="A50" s="204"/>
      <c r="B50" s="122"/>
      <c r="C50" s="90"/>
      <c r="D50" s="88"/>
      <c r="E50" s="108" t="s">
        <v>10</v>
      </c>
      <c r="F50" s="89" t="s">
        <v>87</v>
      </c>
      <c r="G50" s="90">
        <v>8.3299999999999999E-2</v>
      </c>
      <c r="H50" s="123">
        <v>72</v>
      </c>
    </row>
    <row r="51" spans="1:9" x14ac:dyDescent="0.35">
      <c r="A51" s="204"/>
      <c r="B51" s="122"/>
      <c r="C51" s="90"/>
      <c r="D51" s="88"/>
      <c r="E51" s="108" t="s">
        <v>10</v>
      </c>
      <c r="F51" s="89" t="s">
        <v>88</v>
      </c>
      <c r="G51" s="90">
        <v>8.09E-2</v>
      </c>
      <c r="H51" s="123">
        <v>73</v>
      </c>
    </row>
    <row r="52" spans="1:9" ht="15" thickBot="1" x14ac:dyDescent="0.4">
      <c r="A52" s="205"/>
      <c r="B52" s="117"/>
      <c r="C52" s="120"/>
      <c r="D52" s="118"/>
      <c r="E52" s="127" t="s">
        <v>10</v>
      </c>
      <c r="F52" s="119" t="s">
        <v>906</v>
      </c>
      <c r="G52" s="120">
        <v>5.7099999999999998E-2</v>
      </c>
      <c r="H52" s="121">
        <v>74</v>
      </c>
    </row>
    <row r="53" spans="1:9" x14ac:dyDescent="0.35">
      <c r="A53" s="204"/>
      <c r="B53" s="137" t="s">
        <v>584</v>
      </c>
      <c r="C53" s="78">
        <v>36</v>
      </c>
      <c r="D53" s="87" t="s">
        <v>1656</v>
      </c>
      <c r="E53" s="110" t="s">
        <v>9</v>
      </c>
      <c r="F53" s="77" t="s">
        <v>1761</v>
      </c>
      <c r="G53" s="78">
        <v>4.4900000000000002E-2</v>
      </c>
      <c r="H53" s="138" t="s">
        <v>1656</v>
      </c>
    </row>
    <row r="54" spans="1:9" ht="15" thickBot="1" x14ac:dyDescent="0.4">
      <c r="A54" s="204"/>
      <c r="B54" s="135" t="s">
        <v>166</v>
      </c>
      <c r="C54" s="75">
        <v>37</v>
      </c>
      <c r="D54" s="61" t="s">
        <v>1649</v>
      </c>
      <c r="E54" s="109" t="s">
        <v>10</v>
      </c>
      <c r="F54" s="74" t="s">
        <v>891</v>
      </c>
      <c r="G54" s="75">
        <v>0.16300000000000001</v>
      </c>
      <c r="H54" s="136" t="s">
        <v>1649</v>
      </c>
    </row>
    <row r="55" spans="1:9" ht="15" thickBot="1" x14ac:dyDescent="0.4">
      <c r="A55" s="205"/>
      <c r="B55" s="171" t="s">
        <v>1748</v>
      </c>
      <c r="C55" s="174">
        <v>38</v>
      </c>
      <c r="D55" s="172">
        <v>334</v>
      </c>
      <c r="E55" s="128" t="s">
        <v>10</v>
      </c>
      <c r="F55" s="173" t="s">
        <v>1125</v>
      </c>
      <c r="G55" s="174">
        <v>0.14929999999999999</v>
      </c>
      <c r="H55" s="175" t="s">
        <v>1724</v>
      </c>
    </row>
    <row r="56" spans="1:9" x14ac:dyDescent="0.35">
      <c r="A56" s="204"/>
      <c r="B56" s="143" t="s">
        <v>1483</v>
      </c>
      <c r="C56" s="161">
        <v>39</v>
      </c>
      <c r="D56" s="150">
        <v>75</v>
      </c>
      <c r="E56" s="126" t="s">
        <v>9</v>
      </c>
      <c r="F56" s="157" t="s">
        <v>907</v>
      </c>
      <c r="G56" s="161">
        <v>2.6599999999999999E-2</v>
      </c>
      <c r="H56" s="165">
        <v>75</v>
      </c>
    </row>
    <row r="57" spans="1:9" ht="15" thickBot="1" x14ac:dyDescent="0.4">
      <c r="A57" s="204"/>
      <c r="B57" s="139" t="s">
        <v>1466</v>
      </c>
      <c r="C57" s="82">
        <v>40</v>
      </c>
      <c r="D57" s="86">
        <v>352</v>
      </c>
      <c r="E57" s="108" t="s">
        <v>10</v>
      </c>
      <c r="F57" s="81" t="s">
        <v>892</v>
      </c>
      <c r="G57" s="82">
        <v>0.1346</v>
      </c>
      <c r="H57" s="140">
        <v>352</v>
      </c>
    </row>
    <row r="58" spans="1:9" ht="18.5" thickBot="1" x14ac:dyDescent="0.45">
      <c r="A58" s="205"/>
      <c r="B58" s="112" t="s">
        <v>880</v>
      </c>
      <c r="C58" s="115">
        <v>40.6</v>
      </c>
      <c r="D58" s="113" t="s">
        <v>1788</v>
      </c>
      <c r="E58" s="126" t="s">
        <v>10</v>
      </c>
      <c r="F58" s="114" t="s">
        <v>880</v>
      </c>
      <c r="G58" s="115">
        <v>7.8899999999999998E-2</v>
      </c>
      <c r="H58" s="116">
        <v>24</v>
      </c>
      <c r="I58" s="224"/>
    </row>
    <row r="59" spans="1:9" ht="15" thickBot="1" x14ac:dyDescent="0.4">
      <c r="A59" s="204"/>
      <c r="B59" s="176" t="s">
        <v>1468</v>
      </c>
      <c r="C59" s="179">
        <v>42</v>
      </c>
      <c r="D59" s="177" t="s">
        <v>1725</v>
      </c>
      <c r="E59" s="126" t="s">
        <v>10</v>
      </c>
      <c r="F59" s="183" t="s">
        <v>887</v>
      </c>
      <c r="G59" s="184">
        <v>0.747</v>
      </c>
      <c r="H59" s="185" t="s">
        <v>1647</v>
      </c>
    </row>
    <row r="60" spans="1:9" ht="15" thickBot="1" x14ac:dyDescent="0.4">
      <c r="A60" s="205"/>
      <c r="B60" s="181" t="s">
        <v>1749</v>
      </c>
      <c r="C60" s="184"/>
      <c r="D60" s="182"/>
      <c r="E60" s="127" t="s">
        <v>10</v>
      </c>
      <c r="F60" s="183"/>
      <c r="G60" s="184"/>
      <c r="H60" s="185"/>
    </row>
    <row r="61" spans="1:9" x14ac:dyDescent="0.35">
      <c r="A61" s="205"/>
      <c r="B61" s="122" t="s">
        <v>17</v>
      </c>
      <c r="C61" s="90">
        <v>42.26</v>
      </c>
      <c r="D61" s="88" t="s">
        <v>1779</v>
      </c>
      <c r="E61" s="108" t="s">
        <v>10</v>
      </c>
      <c r="F61" s="89" t="s">
        <v>17</v>
      </c>
      <c r="G61" s="90">
        <v>5.3699999999999998E-2</v>
      </c>
      <c r="H61" s="123" t="s">
        <v>1779</v>
      </c>
    </row>
    <row r="62" spans="1:9" ht="15" thickBot="1" x14ac:dyDescent="0.4">
      <c r="A62" s="204"/>
      <c r="B62" s="139" t="s">
        <v>1478</v>
      </c>
      <c r="C62" s="82">
        <v>43</v>
      </c>
      <c r="D62" s="83">
        <v>420</v>
      </c>
      <c r="E62" s="108" t="s">
        <v>10</v>
      </c>
      <c r="F62" s="81" t="s">
        <v>900</v>
      </c>
      <c r="G62" s="82">
        <v>6.7199999999999996E-2</v>
      </c>
      <c r="H62" s="140">
        <v>42</v>
      </c>
    </row>
    <row r="63" spans="1:9" x14ac:dyDescent="0.35">
      <c r="A63" s="204"/>
      <c r="B63" s="112" t="s">
        <v>1484</v>
      </c>
      <c r="C63" s="115">
        <v>44</v>
      </c>
      <c r="D63" s="113" t="s">
        <v>1733</v>
      </c>
      <c r="E63" s="126" t="s">
        <v>9</v>
      </c>
      <c r="F63" s="114" t="s">
        <v>908</v>
      </c>
      <c r="G63" s="115">
        <v>9.9000000000000008E-3</v>
      </c>
      <c r="H63" s="116">
        <v>81</v>
      </c>
    </row>
    <row r="64" spans="1:9" ht="15" thickBot="1" x14ac:dyDescent="0.4">
      <c r="A64" s="205"/>
      <c r="B64" s="117"/>
      <c r="C64" s="120"/>
      <c r="D64" s="118"/>
      <c r="E64" s="127" t="s">
        <v>9</v>
      </c>
      <c r="F64" s="119" t="s">
        <v>909</v>
      </c>
      <c r="G64" s="120">
        <v>7.0000000000000001E-3</v>
      </c>
      <c r="H64" s="121">
        <v>82</v>
      </c>
    </row>
    <row r="65" spans="1:9" ht="15" thickBot="1" x14ac:dyDescent="0.4">
      <c r="A65" s="204"/>
      <c r="B65" s="227" t="s">
        <v>1782</v>
      </c>
      <c r="C65" s="228">
        <v>44</v>
      </c>
      <c r="D65" s="229" t="s">
        <v>1785</v>
      </c>
      <c r="E65" s="230" t="s">
        <v>10</v>
      </c>
      <c r="F65" s="231" t="s">
        <v>1782</v>
      </c>
      <c r="G65" s="228">
        <v>0.92600000000000005</v>
      </c>
      <c r="H65" s="232" t="s">
        <v>1785</v>
      </c>
      <c r="I65" s="226" t="s">
        <v>899</v>
      </c>
    </row>
    <row r="66" spans="1:9" ht="15" thickBot="1" x14ac:dyDescent="0.4">
      <c r="A66" s="204"/>
      <c r="B66" s="227" t="s">
        <v>1918</v>
      </c>
      <c r="C66" s="228">
        <v>45</v>
      </c>
      <c r="D66" s="271">
        <v>412</v>
      </c>
      <c r="E66" s="230" t="s">
        <v>10</v>
      </c>
      <c r="F66" s="231" t="s">
        <v>1918</v>
      </c>
      <c r="G66" s="228"/>
      <c r="H66" s="270">
        <v>412</v>
      </c>
      <c r="I66" s="226"/>
    </row>
    <row r="67" spans="1:9" ht="15" thickBot="1" x14ac:dyDescent="0.4">
      <c r="A67" s="205"/>
      <c r="B67" s="146" t="s">
        <v>1455</v>
      </c>
      <c r="C67" s="163">
        <v>46</v>
      </c>
      <c r="D67" s="154">
        <v>21</v>
      </c>
      <c r="E67" s="128" t="s">
        <v>9</v>
      </c>
      <c r="F67" s="159" t="s">
        <v>878</v>
      </c>
      <c r="G67" s="163">
        <v>3.32E-2</v>
      </c>
      <c r="H67" s="168">
        <v>21</v>
      </c>
    </row>
    <row r="68" spans="1:9" x14ac:dyDescent="0.35">
      <c r="A68" s="205"/>
      <c r="B68" s="236" t="s">
        <v>920</v>
      </c>
      <c r="C68" s="90">
        <v>66.349999999999994</v>
      </c>
      <c r="D68" s="88">
        <v>2211</v>
      </c>
      <c r="E68" s="108" t="s">
        <v>10</v>
      </c>
      <c r="F68" s="89" t="s">
        <v>1781</v>
      </c>
      <c r="G68" s="90">
        <v>0.20710000000000001</v>
      </c>
      <c r="H68" s="123">
        <v>2211</v>
      </c>
    </row>
    <row r="69" spans="1:9" x14ac:dyDescent="0.35">
      <c r="B69" s="237"/>
      <c r="C69" s="97"/>
      <c r="D69" s="107"/>
      <c r="E69" s="107"/>
      <c r="F69" s="96"/>
      <c r="G69" s="97"/>
      <c r="H69" s="238"/>
    </row>
    <row r="70" spans="1:9" x14ac:dyDescent="0.35">
      <c r="A70" s="7"/>
      <c r="B70" s="66"/>
      <c r="C70" s="66"/>
      <c r="D70" s="65"/>
      <c r="E70" s="108"/>
      <c r="F70" s="98" t="s">
        <v>919</v>
      </c>
      <c r="G70" s="99">
        <v>2.1700000000000001E-2</v>
      </c>
      <c r="H70" s="100" t="s">
        <v>1659</v>
      </c>
    </row>
    <row r="71" spans="1:9" x14ac:dyDescent="0.35">
      <c r="B71" s="66"/>
      <c r="C71" s="66"/>
      <c r="D71" s="65"/>
      <c r="E71" s="108"/>
      <c r="F71" s="124"/>
      <c r="G71" s="125"/>
      <c r="H71" s="53"/>
    </row>
    <row r="72" spans="1:9" x14ac:dyDescent="0.35">
      <c r="B72" s="84"/>
      <c r="C72" s="9"/>
      <c r="D72" s="68"/>
      <c r="E72" s="68"/>
      <c r="F72" s="124"/>
      <c r="G72" s="125">
        <f>SUM(G3:G67)</f>
        <v>5.0001999999999995</v>
      </c>
      <c r="H72" s="53"/>
    </row>
    <row r="73" spans="1:9" x14ac:dyDescent="0.35">
      <c r="F73" s="124" t="s">
        <v>1762</v>
      </c>
      <c r="G73" s="125">
        <f>G72/46</f>
        <v>0.10869999999999999</v>
      </c>
      <c r="H73" s="53"/>
    </row>
    <row r="74" spans="1:9" x14ac:dyDescent="0.35">
      <c r="F74" s="96"/>
      <c r="G74" s="97"/>
      <c r="H74" s="107"/>
    </row>
    <row r="75" spans="1:9" x14ac:dyDescent="0.35">
      <c r="F75" s="96"/>
      <c r="G75" s="97"/>
      <c r="H75" s="107"/>
    </row>
    <row r="76" spans="1:9" x14ac:dyDescent="0.35">
      <c r="F76" s="96"/>
      <c r="G76" s="97"/>
      <c r="H76" s="107"/>
    </row>
    <row r="77" spans="1:9" x14ac:dyDescent="0.35">
      <c r="F77" s="66"/>
      <c r="G77" s="67"/>
      <c r="H77" s="66"/>
    </row>
    <row r="78" spans="1:9" x14ac:dyDescent="0.35">
      <c r="F78" s="66"/>
      <c r="G78" s="67"/>
      <c r="H78" s="66"/>
    </row>
    <row r="79" spans="1:9" x14ac:dyDescent="0.35">
      <c r="F79" s="66"/>
      <c r="G79" s="67"/>
      <c r="H79" s="66"/>
    </row>
    <row r="80" spans="1:9" x14ac:dyDescent="0.35">
      <c r="F80" s="66"/>
      <c r="G80" s="67"/>
      <c r="H80" s="66"/>
    </row>
    <row r="81" spans="6:8" x14ac:dyDescent="0.35">
      <c r="F81" s="66"/>
      <c r="G81" s="67"/>
      <c r="H81" s="66"/>
    </row>
    <row r="82" spans="6:8" x14ac:dyDescent="0.35">
      <c r="F82" s="66"/>
      <c r="G82" s="67"/>
      <c r="H82" s="66"/>
    </row>
    <row r="83" spans="6:8" x14ac:dyDescent="0.35">
      <c r="F83" s="66"/>
      <c r="G83" s="67"/>
      <c r="H83" s="66"/>
    </row>
    <row r="84" spans="6:8" x14ac:dyDescent="0.35">
      <c r="F84" s="66"/>
      <c r="G84" s="67"/>
      <c r="H84" s="66"/>
    </row>
    <row r="85" spans="6:8" x14ac:dyDescent="0.35">
      <c r="F85" s="66"/>
      <c r="G85" s="67"/>
      <c r="H85" s="66"/>
    </row>
    <row r="86" spans="6:8" x14ac:dyDescent="0.35">
      <c r="F86" s="66"/>
      <c r="G86" s="67"/>
      <c r="H86" s="66"/>
    </row>
    <row r="87" spans="6:8" x14ac:dyDescent="0.35">
      <c r="F87" s="66"/>
      <c r="G87" s="67"/>
      <c r="H87" s="66"/>
    </row>
    <row r="88" spans="6:8" x14ac:dyDescent="0.35">
      <c r="F88" s="66"/>
      <c r="G88" s="67"/>
      <c r="H88" s="66"/>
    </row>
    <row r="89" spans="6:8" x14ac:dyDescent="0.35">
      <c r="F89" s="36"/>
      <c r="G89" s="35"/>
      <c r="H89" s="36"/>
    </row>
    <row r="90" spans="6:8" x14ac:dyDescent="0.35">
      <c r="F90" s="36"/>
      <c r="G90" s="35"/>
      <c r="H90" s="36"/>
    </row>
    <row r="91" spans="6:8" x14ac:dyDescent="0.35">
      <c r="F91" s="36"/>
      <c r="G91" s="35"/>
      <c r="H91" s="36"/>
    </row>
  </sheetData>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13EB7-60D7-415D-B5AF-7ECEE1159435}">
  <sheetPr>
    <tabColor rgb="FFFFFF00"/>
  </sheetPr>
  <dimension ref="A1:P59"/>
  <sheetViews>
    <sheetView topLeftCell="A28" zoomScale="85" zoomScaleNormal="85" workbookViewId="0">
      <selection activeCell="B49" sqref="B49"/>
    </sheetView>
  </sheetViews>
  <sheetFormatPr defaultRowHeight="14.5" x14ac:dyDescent="0.35"/>
  <cols>
    <col min="1" max="1" width="23.26953125" customWidth="1"/>
    <col min="2" max="2" width="31.1796875" customWidth="1"/>
    <col min="3" max="3" width="16.90625" customWidth="1"/>
    <col min="4" max="5" width="17.36328125" customWidth="1"/>
    <col min="7" max="7" width="26.7265625" customWidth="1"/>
    <col min="9" max="9" width="20" customWidth="1"/>
    <col min="11" max="11" width="27.54296875" customWidth="1"/>
    <col min="13" max="13" width="29.90625" customWidth="1"/>
  </cols>
  <sheetData>
    <row r="1" spans="1:13" ht="41" customHeight="1" x14ac:dyDescent="0.45">
      <c r="A1" s="223" t="s">
        <v>1765</v>
      </c>
      <c r="B1" s="210" t="s">
        <v>127</v>
      </c>
      <c r="C1" s="211" t="s">
        <v>1764</v>
      </c>
      <c r="D1" s="211" t="s">
        <v>1768</v>
      </c>
      <c r="E1" s="225" t="s">
        <v>1783</v>
      </c>
      <c r="F1" t="s">
        <v>1927</v>
      </c>
    </row>
    <row r="2" spans="1:13" x14ac:dyDescent="0.35">
      <c r="A2">
        <f>47-C2</f>
        <v>46</v>
      </c>
      <c r="B2" s="274" t="s">
        <v>1488</v>
      </c>
      <c r="C2" s="261">
        <v>1</v>
      </c>
      <c r="D2" s="275">
        <v>4.3299999999999998E-2</v>
      </c>
      <c r="E2" s="287">
        <f>ABS(LOG(D2))</f>
        <v>1.3635121036466347</v>
      </c>
      <c r="F2" t="s">
        <v>4</v>
      </c>
      <c r="G2" t="s">
        <v>1778</v>
      </c>
    </row>
    <row r="3" spans="1:13" x14ac:dyDescent="0.35">
      <c r="A3">
        <f t="shared" ref="A3:A17" si="0">47-C3</f>
        <v>45</v>
      </c>
      <c r="B3" s="274" t="s">
        <v>1460</v>
      </c>
      <c r="C3" s="261">
        <v>2</v>
      </c>
      <c r="D3" s="275">
        <v>4.7300000000000002E-2</v>
      </c>
      <c r="E3" s="287">
        <f t="shared" ref="E3:E57" si="1">ABS(LOG(D3))</f>
        <v>1.3251388592621884</v>
      </c>
      <c r="F3" t="s">
        <v>4</v>
      </c>
    </row>
    <row r="4" spans="1:13" x14ac:dyDescent="0.35">
      <c r="A4">
        <f t="shared" si="0"/>
        <v>44</v>
      </c>
      <c r="B4" s="274" t="s">
        <v>1481</v>
      </c>
      <c r="C4" s="261">
        <v>3</v>
      </c>
      <c r="D4" s="275">
        <v>2.46E-2</v>
      </c>
      <c r="E4" s="82">
        <f t="shared" si="1"/>
        <v>1.6090648928966209</v>
      </c>
      <c r="F4" t="s">
        <v>4</v>
      </c>
    </row>
    <row r="5" spans="1:13" x14ac:dyDescent="0.35">
      <c r="A5">
        <f t="shared" si="0"/>
        <v>43</v>
      </c>
      <c r="B5" s="274" t="s">
        <v>1459</v>
      </c>
      <c r="C5" s="265">
        <v>4</v>
      </c>
      <c r="D5" s="276">
        <v>7.2700000000000001E-2</v>
      </c>
      <c r="E5" s="287">
        <f t="shared" si="1"/>
        <v>1.1384655891409621</v>
      </c>
      <c r="F5" t="s">
        <v>5</v>
      </c>
    </row>
    <row r="6" spans="1:13" x14ac:dyDescent="0.35">
      <c r="A6">
        <f t="shared" si="0"/>
        <v>42</v>
      </c>
      <c r="B6" s="277" t="s">
        <v>748</v>
      </c>
      <c r="C6" s="278">
        <v>5</v>
      </c>
      <c r="D6" s="276">
        <v>5.7799999999999997E-2</v>
      </c>
      <c r="E6" s="287">
        <f t="shared" si="1"/>
        <v>1.238072161579471</v>
      </c>
      <c r="F6" t="s">
        <v>5</v>
      </c>
      <c r="H6" s="20"/>
      <c r="I6" s="20"/>
      <c r="J6" s="20"/>
      <c r="K6" s="20"/>
      <c r="L6" s="20"/>
      <c r="M6" s="20"/>
    </row>
    <row r="7" spans="1:13" x14ac:dyDescent="0.35">
      <c r="A7">
        <f t="shared" si="0"/>
        <v>41</v>
      </c>
      <c r="B7" s="277" t="s">
        <v>752</v>
      </c>
      <c r="C7" s="278">
        <v>6</v>
      </c>
      <c r="D7" s="276">
        <v>1.9400000000000001E-2</v>
      </c>
      <c r="E7" s="82">
        <f t="shared" si="1"/>
        <v>1.712198270069774</v>
      </c>
      <c r="F7" t="s">
        <v>4</v>
      </c>
      <c r="L7" s="20"/>
      <c r="M7" s="20"/>
    </row>
    <row r="8" spans="1:13" x14ac:dyDescent="0.35">
      <c r="A8">
        <f t="shared" si="0"/>
        <v>40</v>
      </c>
      <c r="B8" s="279" t="s">
        <v>713</v>
      </c>
      <c r="C8" s="278">
        <v>7</v>
      </c>
      <c r="D8" s="276">
        <v>6.1499999999999999E-2</v>
      </c>
      <c r="E8" s="287">
        <f t="shared" si="1"/>
        <v>1.2111248842245832</v>
      </c>
      <c r="F8" t="s">
        <v>5</v>
      </c>
    </row>
    <row r="9" spans="1:13" x14ac:dyDescent="0.35">
      <c r="A9">
        <f>47-C9</f>
        <v>41</v>
      </c>
      <c r="B9" s="274" t="s">
        <v>294</v>
      </c>
      <c r="C9" s="265">
        <v>6</v>
      </c>
      <c r="D9" s="276">
        <v>4.4600000000000001E-2</v>
      </c>
      <c r="E9" s="287">
        <f t="shared" si="1"/>
        <v>1.3506651412878581</v>
      </c>
      <c r="F9" t="s">
        <v>4</v>
      </c>
    </row>
    <row r="10" spans="1:13" x14ac:dyDescent="0.35">
      <c r="A10">
        <f t="shared" si="0"/>
        <v>40</v>
      </c>
      <c r="B10" s="274" t="s">
        <v>1461</v>
      </c>
      <c r="C10" s="265">
        <v>7</v>
      </c>
      <c r="D10" s="275">
        <v>3.8199999999999998E-2</v>
      </c>
      <c r="E10" s="287">
        <f t="shared" si="1"/>
        <v>1.4179366370882913</v>
      </c>
      <c r="F10" t="s">
        <v>4</v>
      </c>
    </row>
    <row r="11" spans="1:13" x14ac:dyDescent="0.35">
      <c r="A11">
        <f>47-C11</f>
        <v>39</v>
      </c>
      <c r="B11" s="274" t="s">
        <v>1462</v>
      </c>
      <c r="C11" s="261">
        <v>8</v>
      </c>
      <c r="D11" s="275">
        <v>4.5199999999999997E-2</v>
      </c>
      <c r="E11" s="287">
        <f t="shared" si="1"/>
        <v>1.344861565188618</v>
      </c>
      <c r="F11" t="s">
        <v>4</v>
      </c>
    </row>
    <row r="12" spans="1:13" ht="14" customHeight="1" x14ac:dyDescent="0.35">
      <c r="A12">
        <f t="shared" si="0"/>
        <v>38</v>
      </c>
      <c r="B12" s="277" t="s">
        <v>1480</v>
      </c>
      <c r="C12" s="261">
        <v>9</v>
      </c>
      <c r="D12" s="276">
        <f>AVERAGE(F12,H12,J12)</f>
        <v>3.3833333333333333E-2</v>
      </c>
      <c r="E12" s="82">
        <f t="shared" si="1"/>
        <v>1.4706552124704306</v>
      </c>
      <c r="F12" s="217">
        <v>3.3700000000000001E-2</v>
      </c>
      <c r="G12" s="216" t="s">
        <v>901</v>
      </c>
      <c r="H12" s="217">
        <v>2.9000000000000001E-2</v>
      </c>
      <c r="I12" s="216" t="s">
        <v>902</v>
      </c>
      <c r="J12" s="217">
        <v>3.8800000000000001E-2</v>
      </c>
      <c r="K12" s="216" t="s">
        <v>903</v>
      </c>
    </row>
    <row r="13" spans="1:13" x14ac:dyDescent="0.35">
      <c r="A13">
        <f t="shared" si="0"/>
        <v>37</v>
      </c>
      <c r="B13" s="274" t="s">
        <v>443</v>
      </c>
      <c r="C13" s="261">
        <v>10</v>
      </c>
      <c r="D13" s="275">
        <v>3.6200000000000003E-2</v>
      </c>
      <c r="E13" s="82">
        <f t="shared" si="1"/>
        <v>1.4412914294668342</v>
      </c>
      <c r="F13" t="s">
        <v>4</v>
      </c>
    </row>
    <row r="14" spans="1:13" x14ac:dyDescent="0.35">
      <c r="A14">
        <f t="shared" si="0"/>
        <v>36</v>
      </c>
      <c r="B14" s="274" t="s">
        <v>872</v>
      </c>
      <c r="C14" s="261">
        <v>11</v>
      </c>
      <c r="D14" s="275">
        <v>4.3200000000000002E-2</v>
      </c>
      <c r="E14" s="82">
        <f t="shared" si="1"/>
        <v>1.3645162531850878</v>
      </c>
      <c r="F14" t="s">
        <v>4</v>
      </c>
    </row>
    <row r="15" spans="1:13" x14ac:dyDescent="0.35">
      <c r="A15">
        <f t="shared" si="0"/>
        <v>35</v>
      </c>
      <c r="B15" s="274" t="s">
        <v>1476</v>
      </c>
      <c r="C15" s="261">
        <v>12</v>
      </c>
      <c r="D15" s="275">
        <v>4.2299999999999997E-2</v>
      </c>
      <c r="E15" s="82">
        <f t="shared" si="1"/>
        <v>1.3736596326249577</v>
      </c>
      <c r="F15" t="s">
        <v>4</v>
      </c>
    </row>
    <row r="16" spans="1:13" x14ac:dyDescent="0.35">
      <c r="A16">
        <f t="shared" si="0"/>
        <v>34</v>
      </c>
      <c r="B16" s="274" t="s">
        <v>1472</v>
      </c>
      <c r="C16" s="261">
        <v>13</v>
      </c>
      <c r="D16" s="275">
        <v>4.36E-2</v>
      </c>
      <c r="E16" s="82">
        <f t="shared" si="1"/>
        <v>1.3605135107314139</v>
      </c>
      <c r="F16" t="s">
        <v>4</v>
      </c>
    </row>
    <row r="17" spans="1:8" x14ac:dyDescent="0.35">
      <c r="A17">
        <f t="shared" si="0"/>
        <v>33</v>
      </c>
      <c r="B17" s="277" t="s">
        <v>1470</v>
      </c>
      <c r="C17" s="261">
        <v>14</v>
      </c>
      <c r="D17" s="280">
        <v>5.2999999999999999E-2</v>
      </c>
      <c r="E17" s="82">
        <f t="shared" si="1"/>
        <v>1.2757241303992111</v>
      </c>
      <c r="F17" t="s">
        <v>1766</v>
      </c>
    </row>
    <row r="18" spans="1:8" x14ac:dyDescent="0.35">
      <c r="A18">
        <f>47-C18</f>
        <v>32</v>
      </c>
      <c r="B18" s="274" t="s">
        <v>1471</v>
      </c>
      <c r="C18" s="261">
        <v>15</v>
      </c>
      <c r="D18" s="275">
        <v>6.5799999999999997E-2</v>
      </c>
      <c r="E18" s="82">
        <f t="shared" si="1"/>
        <v>1.1817741063860445</v>
      </c>
      <c r="F18" t="s">
        <v>5</v>
      </c>
    </row>
    <row r="19" spans="1:8" x14ac:dyDescent="0.35">
      <c r="A19">
        <f>47-C19</f>
        <v>31</v>
      </c>
      <c r="B19" s="277" t="s">
        <v>1479</v>
      </c>
      <c r="C19" s="261">
        <v>16</v>
      </c>
      <c r="D19" s="280">
        <v>5.2999999999999999E-2</v>
      </c>
      <c r="E19" s="82">
        <f t="shared" si="1"/>
        <v>1.2757241303992111</v>
      </c>
      <c r="F19" t="s">
        <v>1766</v>
      </c>
    </row>
    <row r="20" spans="1:8" x14ac:dyDescent="0.35">
      <c r="A20">
        <f t="shared" ref="A20:A27" si="2">47-C20</f>
        <v>30</v>
      </c>
      <c r="B20" s="274" t="s">
        <v>1467</v>
      </c>
      <c r="C20" s="261">
        <v>17</v>
      </c>
      <c r="D20" s="275">
        <v>4.5699999999999998E-2</v>
      </c>
      <c r="E20" s="82">
        <f t="shared" si="1"/>
        <v>1.3400837999301498</v>
      </c>
    </row>
    <row r="21" spans="1:8" x14ac:dyDescent="0.35">
      <c r="A21">
        <f t="shared" si="2"/>
        <v>29</v>
      </c>
      <c r="B21" s="277" t="s">
        <v>1485</v>
      </c>
      <c r="C21" s="261">
        <v>18</v>
      </c>
      <c r="D21" s="281">
        <v>2.2000000000000001E-3</v>
      </c>
      <c r="E21" s="82">
        <f t="shared" si="1"/>
        <v>2.6575773191777938</v>
      </c>
      <c r="F21" t="s">
        <v>1451</v>
      </c>
    </row>
    <row r="22" spans="1:8" x14ac:dyDescent="0.35">
      <c r="A22">
        <f t="shared" si="2"/>
        <v>29</v>
      </c>
      <c r="B22" s="277"/>
      <c r="C22" s="261">
        <v>18</v>
      </c>
      <c r="D22" s="281">
        <v>5.2999999999999999E-2</v>
      </c>
      <c r="E22" s="82">
        <f t="shared" si="1"/>
        <v>1.2757241303992111</v>
      </c>
      <c r="F22" t="s">
        <v>60</v>
      </c>
    </row>
    <row r="23" spans="1:8" x14ac:dyDescent="0.35">
      <c r="A23">
        <f t="shared" si="2"/>
        <v>29</v>
      </c>
      <c r="B23" s="277"/>
      <c r="C23" s="261">
        <v>18</v>
      </c>
      <c r="D23" s="281">
        <v>4.6699999999999998E-2</v>
      </c>
      <c r="E23" s="82">
        <f t="shared" si="1"/>
        <v>1.330683119433888</v>
      </c>
      <c r="F23" t="s">
        <v>910</v>
      </c>
    </row>
    <row r="24" spans="1:8" x14ac:dyDescent="0.35">
      <c r="A24">
        <f t="shared" si="2"/>
        <v>29</v>
      </c>
      <c r="B24" s="277"/>
      <c r="C24" s="261">
        <v>18</v>
      </c>
      <c r="D24" s="281">
        <v>7.9200000000000007E-2</v>
      </c>
      <c r="E24" s="82">
        <f t="shared" si="1"/>
        <v>1.1012748184105066</v>
      </c>
      <c r="F24" t="s">
        <v>911</v>
      </c>
    </row>
    <row r="25" spans="1:8" x14ac:dyDescent="0.35">
      <c r="A25">
        <f t="shared" si="2"/>
        <v>29</v>
      </c>
      <c r="B25" s="277"/>
      <c r="C25" s="261">
        <v>18</v>
      </c>
      <c r="D25" s="281">
        <v>3.44E-2</v>
      </c>
      <c r="E25" s="82">
        <f t="shared" si="1"/>
        <v>1.4634415574284698</v>
      </c>
      <c r="F25" t="s">
        <v>912</v>
      </c>
    </row>
    <row r="26" spans="1:8" x14ac:dyDescent="0.35">
      <c r="A26">
        <f>47-C26</f>
        <v>29</v>
      </c>
      <c r="B26" s="277"/>
      <c r="C26" s="261">
        <v>18</v>
      </c>
      <c r="D26" s="281">
        <v>6.9800000000000001E-2</v>
      </c>
      <c r="E26" s="82">
        <f t="shared" si="1"/>
        <v>1.1561445773768388</v>
      </c>
      <c r="F26" t="s">
        <v>913</v>
      </c>
    </row>
    <row r="27" spans="1:8" x14ac:dyDescent="0.35">
      <c r="A27">
        <f t="shared" si="2"/>
        <v>28</v>
      </c>
      <c r="B27" s="277" t="s">
        <v>1457</v>
      </c>
      <c r="C27" s="261">
        <v>19</v>
      </c>
      <c r="D27" s="280">
        <v>3.1199999999999999E-2</v>
      </c>
      <c r="E27" s="82">
        <f t="shared" si="1"/>
        <v>1.5058454059815571</v>
      </c>
      <c r="F27" t="s">
        <v>881</v>
      </c>
      <c r="H27" s="7" t="s">
        <v>1925</v>
      </c>
    </row>
    <row r="28" spans="1:8" x14ac:dyDescent="0.35">
      <c r="A28">
        <f>47-C28</f>
        <v>27</v>
      </c>
      <c r="B28" s="277" t="s">
        <v>1458</v>
      </c>
      <c r="C28" s="254">
        <v>20</v>
      </c>
      <c r="D28" s="280">
        <v>3.1199999999999999E-2</v>
      </c>
      <c r="E28" s="82">
        <f t="shared" si="1"/>
        <v>1.5058454059815571</v>
      </c>
      <c r="F28" t="s">
        <v>881</v>
      </c>
      <c r="H28" s="7" t="s">
        <v>1925</v>
      </c>
    </row>
    <row r="29" spans="1:8" x14ac:dyDescent="0.35">
      <c r="A29">
        <f>47-C29</f>
        <v>26</v>
      </c>
      <c r="B29" s="274" t="s">
        <v>1475</v>
      </c>
      <c r="C29" s="254">
        <v>21</v>
      </c>
      <c r="D29" s="275">
        <v>0.03</v>
      </c>
      <c r="E29" s="82">
        <f t="shared" si="1"/>
        <v>1.5228787452803376</v>
      </c>
      <c r="F29" t="s">
        <v>4</v>
      </c>
    </row>
    <row r="30" spans="1:8" x14ac:dyDescent="0.35">
      <c r="A30">
        <f t="shared" ref="A30:A33" si="3">47-C30</f>
        <v>25</v>
      </c>
      <c r="B30" s="274" t="s">
        <v>1463</v>
      </c>
      <c r="C30" s="254">
        <v>22</v>
      </c>
      <c r="D30" s="275">
        <v>0.11559999999999999</v>
      </c>
      <c r="E30" s="82">
        <f t="shared" si="1"/>
        <v>0.93704216591548972</v>
      </c>
      <c r="F30" t="s">
        <v>5</v>
      </c>
    </row>
    <row r="31" spans="1:8" x14ac:dyDescent="0.35">
      <c r="A31">
        <f t="shared" si="3"/>
        <v>24</v>
      </c>
      <c r="B31" s="274" t="s">
        <v>1474</v>
      </c>
      <c r="C31" s="254">
        <v>23</v>
      </c>
      <c r="D31" s="275">
        <v>2.8299999999999999E-2</v>
      </c>
      <c r="E31" s="82">
        <f t="shared" si="1"/>
        <v>1.5482135644757098</v>
      </c>
      <c r="F31" t="s">
        <v>4</v>
      </c>
    </row>
    <row r="32" spans="1:8" x14ac:dyDescent="0.35">
      <c r="A32">
        <f t="shared" si="3"/>
        <v>23</v>
      </c>
      <c r="B32" s="274" t="s">
        <v>1489</v>
      </c>
      <c r="C32" s="254">
        <v>24</v>
      </c>
      <c r="D32" s="275">
        <v>1.5299999999999999E-2</v>
      </c>
      <c r="E32" s="82">
        <f t="shared" si="1"/>
        <v>1.8153085691824011</v>
      </c>
      <c r="F32" t="s">
        <v>4</v>
      </c>
    </row>
    <row r="33" spans="1:16" x14ac:dyDescent="0.35">
      <c r="A33">
        <f t="shared" si="3"/>
        <v>22</v>
      </c>
      <c r="B33" s="274" t="s">
        <v>1473</v>
      </c>
      <c r="C33" s="254">
        <v>25</v>
      </c>
      <c r="D33" s="275">
        <v>6.6199999999999995E-2</v>
      </c>
      <c r="E33" s="82">
        <f t="shared" si="1"/>
        <v>1.1791420105603001</v>
      </c>
      <c r="F33" t="s">
        <v>10</v>
      </c>
    </row>
    <row r="34" spans="1:16" x14ac:dyDescent="0.35">
      <c r="A34">
        <f>47-C34</f>
        <v>21</v>
      </c>
      <c r="B34" s="274" t="s">
        <v>1464</v>
      </c>
      <c r="C34" s="254">
        <v>26</v>
      </c>
      <c r="D34" s="275">
        <v>7.9200000000000007E-2</v>
      </c>
      <c r="E34" s="82">
        <f t="shared" si="1"/>
        <v>1.1012748184105066</v>
      </c>
    </row>
    <row r="35" spans="1:16" x14ac:dyDescent="0.35">
      <c r="A35">
        <f t="shared" ref="A35:A37" si="4">47-C35</f>
        <v>20</v>
      </c>
      <c r="B35" s="274" t="s">
        <v>1465</v>
      </c>
      <c r="C35" s="254">
        <v>27</v>
      </c>
      <c r="D35" s="275">
        <v>9.2700000000000005E-2</v>
      </c>
      <c r="E35" s="82">
        <f t="shared" si="1"/>
        <v>1.032920265855503</v>
      </c>
    </row>
    <row r="36" spans="1:16" x14ac:dyDescent="0.35">
      <c r="A36">
        <f t="shared" si="4"/>
        <v>19</v>
      </c>
      <c r="B36" s="274" t="s">
        <v>1486</v>
      </c>
      <c r="C36" s="254">
        <v>28</v>
      </c>
      <c r="D36" s="275">
        <v>3.4299999999999997E-2</v>
      </c>
      <c r="E36" s="82">
        <f t="shared" si="1"/>
        <v>1.4647058799572295</v>
      </c>
    </row>
    <row r="37" spans="1:16" x14ac:dyDescent="0.35">
      <c r="A37">
        <f t="shared" si="4"/>
        <v>18</v>
      </c>
      <c r="B37" s="282" t="s">
        <v>1772</v>
      </c>
      <c r="C37" s="254">
        <v>29</v>
      </c>
      <c r="D37" s="275">
        <v>8.6499999999999994E-2</v>
      </c>
      <c r="E37" s="82">
        <f t="shared" si="1"/>
        <v>1.0629838925351858</v>
      </c>
      <c r="F37" s="218" t="s">
        <v>1771</v>
      </c>
    </row>
    <row r="38" spans="1:16" ht="16.5" customHeight="1" x14ac:dyDescent="0.35">
      <c r="A38">
        <f>47-C38</f>
        <v>17</v>
      </c>
      <c r="B38" s="277" t="s">
        <v>1487</v>
      </c>
      <c r="C38" s="254">
        <v>30</v>
      </c>
      <c r="D38" s="276">
        <f>AVERAGE(F38,H38,J38,L38)</f>
        <v>3.5400000000000001E-2</v>
      </c>
      <c r="E38" s="82">
        <f t="shared" si="1"/>
        <v>1.4509967379742121</v>
      </c>
      <c r="F38" s="213">
        <v>3.6400000000000002E-2</v>
      </c>
      <c r="G38" s="214" t="s">
        <v>71</v>
      </c>
      <c r="H38" s="213">
        <v>2.9000000000000001E-2</v>
      </c>
      <c r="I38" s="216" t="s">
        <v>915</v>
      </c>
      <c r="J38" s="213">
        <v>3.3700000000000001E-2</v>
      </c>
      <c r="K38" s="216" t="s">
        <v>916</v>
      </c>
      <c r="L38" s="213">
        <v>4.2500000000000003E-2</v>
      </c>
      <c r="M38" s="216" t="s">
        <v>917</v>
      </c>
    </row>
    <row r="39" spans="1:16" x14ac:dyDescent="0.35">
      <c r="A39">
        <f t="shared" ref="A39:A44" si="5">47-C39</f>
        <v>16</v>
      </c>
      <c r="B39" s="274" t="s">
        <v>890</v>
      </c>
      <c r="C39" s="261">
        <v>31</v>
      </c>
      <c r="D39" s="275">
        <v>0.1186</v>
      </c>
      <c r="E39" s="82">
        <f t="shared" si="1"/>
        <v>0.92591531097175617</v>
      </c>
    </row>
    <row r="40" spans="1:16" x14ac:dyDescent="0.35">
      <c r="A40">
        <f t="shared" si="5"/>
        <v>15</v>
      </c>
      <c r="B40" s="274" t="s">
        <v>775</v>
      </c>
      <c r="C40" s="261">
        <v>32</v>
      </c>
      <c r="D40" s="275">
        <v>3.4000000000000002E-2</v>
      </c>
      <c r="E40" s="82">
        <f t="shared" si="1"/>
        <v>1.4685210829577449</v>
      </c>
    </row>
    <row r="41" spans="1:16" x14ac:dyDescent="0.35">
      <c r="A41">
        <f t="shared" si="5"/>
        <v>14</v>
      </c>
      <c r="B41" s="274" t="s">
        <v>1469</v>
      </c>
      <c r="C41" s="261">
        <v>33</v>
      </c>
      <c r="D41" s="275">
        <v>8.2699999999999996E-2</v>
      </c>
      <c r="E41" s="82">
        <f t="shared" si="1"/>
        <v>1.0824944904474534</v>
      </c>
    </row>
    <row r="42" spans="1:16" x14ac:dyDescent="0.35">
      <c r="A42">
        <f t="shared" si="5"/>
        <v>13</v>
      </c>
      <c r="B42" s="274" t="s">
        <v>697</v>
      </c>
      <c r="C42" s="261">
        <v>34</v>
      </c>
      <c r="D42" s="275">
        <v>7.1800000000000003E-2</v>
      </c>
      <c r="E42" s="82">
        <f t="shared" si="1"/>
        <v>1.1438755557576996</v>
      </c>
      <c r="I42" s="219" t="s">
        <v>1769</v>
      </c>
    </row>
    <row r="43" spans="1:16" ht="13.5" customHeight="1" x14ac:dyDescent="0.35">
      <c r="A43">
        <f t="shared" si="5"/>
        <v>12</v>
      </c>
      <c r="B43" s="277" t="s">
        <v>1482</v>
      </c>
      <c r="C43" s="261">
        <v>35</v>
      </c>
      <c r="D43" s="276">
        <f>AVERAGE(F43,H43,J43,L43)</f>
        <v>6.8875000000000006E-2</v>
      </c>
      <c r="E43" s="82">
        <f t="shared" si="1"/>
        <v>1.1619383881401586</v>
      </c>
      <c r="F43" s="215">
        <v>5.4199999999999998E-2</v>
      </c>
      <c r="G43" s="216" t="s">
        <v>905</v>
      </c>
      <c r="H43" s="215">
        <v>8.3299999999999999E-2</v>
      </c>
      <c r="I43" s="216" t="s">
        <v>87</v>
      </c>
      <c r="J43" s="215">
        <v>8.09E-2</v>
      </c>
      <c r="K43" s="216" t="s">
        <v>88</v>
      </c>
      <c r="L43" s="215">
        <v>5.7099999999999998E-2</v>
      </c>
      <c r="M43" s="216" t="s">
        <v>906</v>
      </c>
      <c r="N43" s="8"/>
      <c r="O43" s="8"/>
      <c r="P43" s="8"/>
    </row>
    <row r="44" spans="1:16" x14ac:dyDescent="0.35">
      <c r="A44">
        <f t="shared" si="5"/>
        <v>11</v>
      </c>
      <c r="B44" s="274" t="s">
        <v>584</v>
      </c>
      <c r="C44" s="261">
        <v>36</v>
      </c>
      <c r="D44" s="275">
        <v>4.4900000000000002E-2</v>
      </c>
      <c r="E44" s="82">
        <f t="shared" si="1"/>
        <v>1.3477536589966768</v>
      </c>
      <c r="G44" s="8"/>
    </row>
    <row r="45" spans="1:16" x14ac:dyDescent="0.35">
      <c r="A45">
        <f>47-C45</f>
        <v>10</v>
      </c>
      <c r="B45" s="274" t="s">
        <v>166</v>
      </c>
      <c r="C45" s="261">
        <v>37</v>
      </c>
      <c r="D45" s="275">
        <v>0.16300000000000001</v>
      </c>
      <c r="E45" s="82">
        <f t="shared" si="1"/>
        <v>0.78781239559604221</v>
      </c>
    </row>
    <row r="46" spans="1:16" x14ac:dyDescent="0.35">
      <c r="A46">
        <f>47-C46</f>
        <v>7</v>
      </c>
      <c r="B46" s="283" t="s">
        <v>1773</v>
      </c>
      <c r="C46" s="261">
        <v>40</v>
      </c>
      <c r="D46" s="284">
        <v>0.14929999999999999</v>
      </c>
      <c r="E46" s="82">
        <f t="shared" si="1"/>
        <v>0.82594019227497462</v>
      </c>
      <c r="F46" s="222" t="s">
        <v>1770</v>
      </c>
      <c r="G46" s="222"/>
      <c r="H46" s="105" t="s">
        <v>1724</v>
      </c>
    </row>
    <row r="47" spans="1:16" x14ac:dyDescent="0.35">
      <c r="A47">
        <f t="shared" ref="A47:A48" si="6">47-C47</f>
        <v>8</v>
      </c>
      <c r="B47" s="274" t="s">
        <v>1483</v>
      </c>
      <c r="C47" s="261">
        <v>39</v>
      </c>
      <c r="D47" s="275">
        <v>2.6599999999999999E-2</v>
      </c>
      <c r="E47" s="82">
        <f t="shared" si="1"/>
        <v>1.575118363368933</v>
      </c>
    </row>
    <row r="48" spans="1:16" x14ac:dyDescent="0.35">
      <c r="A48">
        <f t="shared" si="6"/>
        <v>7</v>
      </c>
      <c r="B48" s="274" t="s">
        <v>1466</v>
      </c>
      <c r="C48" s="261">
        <v>40</v>
      </c>
      <c r="D48" s="275">
        <v>0.1346</v>
      </c>
      <c r="E48" s="82">
        <f t="shared" si="1"/>
        <v>0.870954940112042</v>
      </c>
    </row>
    <row r="49" spans="1:16" x14ac:dyDescent="0.35">
      <c r="A49">
        <v>6</v>
      </c>
      <c r="B49" s="277" t="s">
        <v>17</v>
      </c>
      <c r="C49" s="285">
        <v>41</v>
      </c>
      <c r="D49" s="275">
        <f>'3. Mapped'!G60</f>
        <v>5.3699999999999998E-2</v>
      </c>
      <c r="E49" s="82">
        <f t="shared" si="1"/>
        <v>1.2700257143004443</v>
      </c>
      <c r="F49" s="233"/>
      <c r="G49" s="234"/>
      <c r="H49" s="233"/>
      <c r="I49" s="234"/>
      <c r="J49" s="20"/>
    </row>
    <row r="50" spans="1:16" x14ac:dyDescent="0.35">
      <c r="A50">
        <v>0</v>
      </c>
      <c r="B50" s="277" t="s">
        <v>232</v>
      </c>
      <c r="C50" s="285">
        <v>47</v>
      </c>
      <c r="D50" s="275">
        <f>'3. Mapped'!G59</f>
        <v>0.20710000000000001</v>
      </c>
      <c r="E50" s="82">
        <f t="shared" si="1"/>
        <v>0.68381990110654745</v>
      </c>
      <c r="F50" s="233" t="s">
        <v>10</v>
      </c>
      <c r="G50" s="234"/>
      <c r="H50" s="233"/>
      <c r="I50" s="234"/>
      <c r="J50" s="20"/>
    </row>
    <row r="51" spans="1:16" x14ac:dyDescent="0.35">
      <c r="A51">
        <v>5</v>
      </c>
      <c r="B51" s="277" t="s">
        <v>1786</v>
      </c>
      <c r="C51" s="261">
        <v>42</v>
      </c>
      <c r="D51" s="275">
        <f>'3. Mapped'!G58</f>
        <v>7.8899999999999998E-2</v>
      </c>
      <c r="E51" s="82">
        <f t="shared" si="1"/>
        <v>1.1029229967905798</v>
      </c>
      <c r="F51" s="233"/>
      <c r="G51" s="234"/>
      <c r="H51" s="233"/>
      <c r="I51" s="234"/>
      <c r="J51" s="20"/>
    </row>
    <row r="52" spans="1:16" x14ac:dyDescent="0.35">
      <c r="A52">
        <f t="shared" ref="A52:A54" si="7">47-C52</f>
        <v>7</v>
      </c>
      <c r="B52" s="283" t="s">
        <v>1468</v>
      </c>
      <c r="C52" s="261">
        <v>40</v>
      </c>
      <c r="D52" s="284">
        <v>0.747</v>
      </c>
      <c r="E52" s="82">
        <f t="shared" si="1"/>
        <v>0.12667939818460122</v>
      </c>
      <c r="F52" s="105" t="s">
        <v>887</v>
      </c>
      <c r="G52" s="105"/>
      <c r="H52" s="105">
        <v>331.33199999999999</v>
      </c>
    </row>
    <row r="53" spans="1:16" x14ac:dyDescent="0.35">
      <c r="A53">
        <f t="shared" si="7"/>
        <v>4</v>
      </c>
      <c r="B53" s="274" t="s">
        <v>1478</v>
      </c>
      <c r="C53" s="261">
        <v>43</v>
      </c>
      <c r="D53" s="275">
        <v>6.7199999999999996E-2</v>
      </c>
      <c r="E53" s="82">
        <f t="shared" si="1"/>
        <v>1.1726307269461749</v>
      </c>
      <c r="F53" t="s">
        <v>10</v>
      </c>
    </row>
    <row r="54" spans="1:16" x14ac:dyDescent="0.35">
      <c r="A54">
        <f t="shared" si="7"/>
        <v>3</v>
      </c>
      <c r="B54" s="286" t="s">
        <v>1484</v>
      </c>
      <c r="C54" s="261">
        <v>44</v>
      </c>
      <c r="D54" s="275">
        <f>AVERAGE(F54,H54)</f>
        <v>8.4500000000000009E-3</v>
      </c>
      <c r="E54" s="82">
        <f t="shared" si="1"/>
        <v>2.0731432910503078</v>
      </c>
      <c r="F54" s="213">
        <v>9.9000000000000008E-3</v>
      </c>
      <c r="G54" s="214" t="s">
        <v>908</v>
      </c>
      <c r="H54" s="213">
        <v>7.0000000000000001E-3</v>
      </c>
      <c r="I54" s="214" t="s">
        <v>909</v>
      </c>
      <c r="J54" s="214"/>
    </row>
    <row r="55" spans="1:16" x14ac:dyDescent="0.35">
      <c r="A55">
        <f>47-C55</f>
        <v>3</v>
      </c>
      <c r="B55" s="272" t="s">
        <v>1782</v>
      </c>
      <c r="C55" s="273">
        <v>44</v>
      </c>
      <c r="D55" s="275">
        <v>0.88400000000000001</v>
      </c>
      <c r="E55" s="82">
        <f t="shared" si="1"/>
        <v>5.3547734986926908E-2</v>
      </c>
      <c r="F55" t="s">
        <v>1919</v>
      </c>
      <c r="K55" s="220" t="s">
        <v>1767</v>
      </c>
      <c r="L55" s="220"/>
      <c r="M55" s="220"/>
      <c r="N55" s="212"/>
      <c r="O55" s="212"/>
      <c r="P55" s="212"/>
    </row>
    <row r="56" spans="1:16" x14ac:dyDescent="0.35">
      <c r="A56">
        <f>47-C56</f>
        <v>2</v>
      </c>
      <c r="B56" s="272" t="s">
        <v>1918</v>
      </c>
      <c r="C56" s="261">
        <v>45</v>
      </c>
      <c r="D56" s="275">
        <v>0.08</v>
      </c>
      <c r="E56" s="82">
        <f>ABS(LOG(D56))</f>
        <v>1.0969100130080565</v>
      </c>
      <c r="F56" t="s">
        <v>1920</v>
      </c>
      <c r="K56" s="220"/>
      <c r="L56" s="220"/>
      <c r="M56" s="220"/>
      <c r="N56" s="212"/>
      <c r="O56" s="212"/>
      <c r="P56" s="212"/>
    </row>
    <row r="57" spans="1:16" x14ac:dyDescent="0.35">
      <c r="A57">
        <f t="shared" ref="A57" si="8">47-C57</f>
        <v>1</v>
      </c>
      <c r="B57" s="274" t="s">
        <v>1455</v>
      </c>
      <c r="C57" s="261">
        <v>46</v>
      </c>
      <c r="D57" s="275">
        <v>3.32E-2</v>
      </c>
      <c r="E57" s="82">
        <f t="shared" si="1"/>
        <v>1.4788619162959638</v>
      </c>
      <c r="F57" t="s">
        <v>9</v>
      </c>
    </row>
    <row r="59" spans="1:16" x14ac:dyDescent="0.35">
      <c r="C59" s="7" t="s">
        <v>1917</v>
      </c>
      <c r="D59">
        <v>0.05</v>
      </c>
      <c r="E59" s="82">
        <f t="shared" ref="E59" si="9">ABS(LOG(D59))</f>
        <v>1.3010299956639813</v>
      </c>
    </row>
  </sheetData>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F6D4D-F021-4ABD-84B3-2B04467E80B2}">
  <dimension ref="A1"/>
  <sheetViews>
    <sheetView tabSelected="1" workbookViewId="0">
      <selection activeCell="M10" sqref="M10"/>
    </sheetView>
  </sheetViews>
  <sheetFormatPr defaultRowHeight="14.5" x14ac:dyDescent="0.35"/>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452D2-BE35-40BF-930D-1B06B8C255FA}">
  <sheetPr>
    <tabColor rgb="FF00B050"/>
  </sheetPr>
  <dimension ref="A1:D11"/>
  <sheetViews>
    <sheetView workbookViewId="0">
      <selection activeCell="C3" sqref="C3"/>
    </sheetView>
  </sheetViews>
  <sheetFormatPr defaultRowHeight="14.5" x14ac:dyDescent="0.35"/>
  <cols>
    <col min="1" max="1" width="13.81640625" customWidth="1"/>
    <col min="2" max="2" width="50.6328125" customWidth="1"/>
    <col min="3" max="3" width="49" customWidth="1"/>
    <col min="4" max="4" width="30.36328125" customWidth="1"/>
  </cols>
  <sheetData>
    <row r="1" spans="1:4" ht="14" customHeight="1" thickBot="1" x14ac:dyDescent="0.4">
      <c r="B1" s="133"/>
      <c r="C1" s="134"/>
    </row>
    <row r="2" spans="1:4" ht="131.5" customHeight="1" x14ac:dyDescent="0.35">
      <c r="A2" s="132" t="s">
        <v>1923</v>
      </c>
      <c r="B2" s="188" t="s">
        <v>1926</v>
      </c>
      <c r="C2" s="189" t="s">
        <v>1930</v>
      </c>
      <c r="D2" s="187" t="s">
        <v>1755</v>
      </c>
    </row>
    <row r="3" spans="1:4" ht="134" customHeight="1" thickBot="1" x14ac:dyDescent="0.4">
      <c r="A3" s="132" t="s">
        <v>1924</v>
      </c>
      <c r="B3" s="190" t="s">
        <v>1929</v>
      </c>
      <c r="C3" s="191" t="s">
        <v>1928</v>
      </c>
      <c r="D3" s="186" t="s">
        <v>1756</v>
      </c>
    </row>
    <row r="4" spans="1:4" ht="48" customHeight="1" x14ac:dyDescent="0.35">
      <c r="B4" s="133" t="s">
        <v>1741</v>
      </c>
      <c r="C4" s="134" t="s">
        <v>1740</v>
      </c>
    </row>
    <row r="6" spans="1:4" x14ac:dyDescent="0.35">
      <c r="B6" t="s">
        <v>1744</v>
      </c>
      <c r="C6" t="s">
        <v>1751</v>
      </c>
    </row>
    <row r="7" spans="1:4" x14ac:dyDescent="0.35">
      <c r="B7" t="s">
        <v>1745</v>
      </c>
      <c r="C7" t="s">
        <v>1752</v>
      </c>
    </row>
    <row r="8" spans="1:4" x14ac:dyDescent="0.35">
      <c r="B8" t="s">
        <v>1746</v>
      </c>
      <c r="C8" t="s">
        <v>1753</v>
      </c>
    </row>
    <row r="9" spans="1:4" x14ac:dyDescent="0.35">
      <c r="B9" t="s">
        <v>1747</v>
      </c>
      <c r="C9" t="s">
        <v>1754</v>
      </c>
    </row>
    <row r="11" spans="1:4" ht="116.5" x14ac:dyDescent="0.35">
      <c r="A11" s="8" t="s">
        <v>1757</v>
      </c>
      <c r="B11" s="40" t="s">
        <v>1750</v>
      </c>
    </row>
  </sheetData>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BD761-FE4B-4C72-B372-063CE5BA56AC}">
  <dimension ref="A1:K53"/>
  <sheetViews>
    <sheetView workbookViewId="0">
      <selection activeCell="R12" sqref="R12"/>
    </sheetView>
  </sheetViews>
  <sheetFormatPr defaultRowHeight="14.5" x14ac:dyDescent="0.35"/>
  <sheetData>
    <row r="1" spans="1:11" x14ac:dyDescent="0.35">
      <c r="A1" t="s">
        <v>1789</v>
      </c>
    </row>
    <row r="2" spans="1:11" x14ac:dyDescent="0.35">
      <c r="A2" t="s">
        <v>1790</v>
      </c>
      <c r="B2" t="s">
        <v>1791</v>
      </c>
    </row>
    <row r="3" spans="1:11" x14ac:dyDescent="0.35">
      <c r="A3" t="s">
        <v>1792</v>
      </c>
      <c r="B3" t="s">
        <v>1793</v>
      </c>
      <c r="G3" t="s">
        <v>1792</v>
      </c>
      <c r="H3" t="s">
        <v>748</v>
      </c>
      <c r="J3" t="s">
        <v>1793</v>
      </c>
      <c r="K3" t="s">
        <v>748</v>
      </c>
    </row>
    <row r="4" spans="1:11" x14ac:dyDescent="0.35">
      <c r="A4" t="s">
        <v>1794</v>
      </c>
      <c r="B4" t="s">
        <v>1793</v>
      </c>
      <c r="G4" t="s">
        <v>1794</v>
      </c>
      <c r="H4" t="s">
        <v>752</v>
      </c>
      <c r="J4" t="s">
        <v>1795</v>
      </c>
      <c r="K4" t="s">
        <v>1455</v>
      </c>
    </row>
    <row r="5" spans="1:11" x14ac:dyDescent="0.35">
      <c r="A5" t="s">
        <v>1796</v>
      </c>
      <c r="B5" t="s">
        <v>1793</v>
      </c>
      <c r="G5" t="s">
        <v>1796</v>
      </c>
      <c r="H5" t="s">
        <v>1797</v>
      </c>
      <c r="J5" t="s">
        <v>1798</v>
      </c>
      <c r="K5" t="s">
        <v>234</v>
      </c>
    </row>
    <row r="6" spans="1:11" x14ac:dyDescent="0.35">
      <c r="A6" t="s">
        <v>1799</v>
      </c>
      <c r="B6" t="s">
        <v>1795</v>
      </c>
      <c r="G6" t="s">
        <v>1799</v>
      </c>
      <c r="H6" t="s">
        <v>1455</v>
      </c>
      <c r="J6" t="s">
        <v>1800</v>
      </c>
      <c r="K6" t="s">
        <v>1801</v>
      </c>
    </row>
    <row r="7" spans="1:11" x14ac:dyDescent="0.35">
      <c r="A7" t="s">
        <v>1802</v>
      </c>
      <c r="B7" t="s">
        <v>1798</v>
      </c>
      <c r="G7" t="s">
        <v>1802</v>
      </c>
      <c r="H7" t="s">
        <v>1456</v>
      </c>
      <c r="J7" t="s">
        <v>1803</v>
      </c>
      <c r="K7" t="s">
        <v>872</v>
      </c>
    </row>
    <row r="8" spans="1:11" x14ac:dyDescent="0.35">
      <c r="A8" t="s">
        <v>1804</v>
      </c>
      <c r="B8" t="s">
        <v>1798</v>
      </c>
      <c r="G8" t="s">
        <v>1804</v>
      </c>
      <c r="H8" t="s">
        <v>1805</v>
      </c>
      <c r="J8" t="s">
        <v>1806</v>
      </c>
      <c r="K8" t="s">
        <v>1807</v>
      </c>
    </row>
    <row r="9" spans="1:11" x14ac:dyDescent="0.35">
      <c r="A9" t="s">
        <v>1808</v>
      </c>
      <c r="B9" t="s">
        <v>1798</v>
      </c>
      <c r="G9" t="s">
        <v>1808</v>
      </c>
      <c r="H9" t="s">
        <v>234</v>
      </c>
      <c r="J9" t="s">
        <v>1809</v>
      </c>
      <c r="K9" t="s">
        <v>873</v>
      </c>
    </row>
    <row r="10" spans="1:11" x14ac:dyDescent="0.35">
      <c r="A10" t="s">
        <v>1810</v>
      </c>
      <c r="B10" t="s">
        <v>1798</v>
      </c>
      <c r="G10" t="s">
        <v>1810</v>
      </c>
      <c r="H10" t="s">
        <v>1160</v>
      </c>
      <c r="J10" t="s">
        <v>1811</v>
      </c>
      <c r="K10" t="s">
        <v>1812</v>
      </c>
    </row>
    <row r="11" spans="1:11" x14ac:dyDescent="0.35">
      <c r="A11" t="s">
        <v>1813</v>
      </c>
      <c r="B11" t="s">
        <v>1798</v>
      </c>
      <c r="G11" t="s">
        <v>1813</v>
      </c>
      <c r="H11" t="s">
        <v>1814</v>
      </c>
      <c r="J11" t="s">
        <v>1815</v>
      </c>
      <c r="K11" t="s">
        <v>1816</v>
      </c>
    </row>
    <row r="12" spans="1:11" x14ac:dyDescent="0.35">
      <c r="A12" t="s">
        <v>1817</v>
      </c>
      <c r="B12" t="s">
        <v>1800</v>
      </c>
      <c r="G12" t="s">
        <v>1817</v>
      </c>
      <c r="H12" t="s">
        <v>1801</v>
      </c>
      <c r="J12" t="s">
        <v>1818</v>
      </c>
      <c r="K12" t="s">
        <v>1819</v>
      </c>
    </row>
    <row r="13" spans="1:11" x14ac:dyDescent="0.35">
      <c r="A13" t="s">
        <v>1820</v>
      </c>
      <c r="B13" t="s">
        <v>1803</v>
      </c>
      <c r="G13" t="s">
        <v>1820</v>
      </c>
      <c r="H13" t="s">
        <v>1821</v>
      </c>
      <c r="J13" t="s">
        <v>1822</v>
      </c>
      <c r="K13" t="s">
        <v>1823</v>
      </c>
    </row>
    <row r="14" spans="1:11" x14ac:dyDescent="0.35">
      <c r="A14" t="s">
        <v>1824</v>
      </c>
      <c r="B14" t="s">
        <v>1803</v>
      </c>
      <c r="G14" t="s">
        <v>1824</v>
      </c>
      <c r="H14" t="s">
        <v>881</v>
      </c>
      <c r="J14" t="s">
        <v>1825</v>
      </c>
      <c r="K14" t="s">
        <v>1826</v>
      </c>
    </row>
    <row r="15" spans="1:11" x14ac:dyDescent="0.35">
      <c r="A15" t="s">
        <v>1827</v>
      </c>
      <c r="B15" t="s">
        <v>1806</v>
      </c>
      <c r="G15" t="s">
        <v>1827</v>
      </c>
      <c r="H15" t="s">
        <v>1459</v>
      </c>
      <c r="J15" t="s">
        <v>1828</v>
      </c>
      <c r="K15" t="s">
        <v>1782</v>
      </c>
    </row>
    <row r="16" spans="1:11" x14ac:dyDescent="0.35">
      <c r="A16" t="s">
        <v>1829</v>
      </c>
      <c r="B16" t="s">
        <v>1806</v>
      </c>
      <c r="G16" t="s">
        <v>1829</v>
      </c>
      <c r="H16" t="s">
        <v>1460</v>
      </c>
      <c r="J16" t="s">
        <v>1830</v>
      </c>
      <c r="K16" t="s">
        <v>1831</v>
      </c>
    </row>
    <row r="17" spans="1:11" x14ac:dyDescent="0.35">
      <c r="A17" t="s">
        <v>1832</v>
      </c>
      <c r="B17" t="s">
        <v>1806</v>
      </c>
      <c r="G17" t="s">
        <v>1832</v>
      </c>
      <c r="H17" t="s">
        <v>732</v>
      </c>
      <c r="J17" t="s">
        <v>1833</v>
      </c>
      <c r="K17" t="s">
        <v>1834</v>
      </c>
    </row>
    <row r="18" spans="1:11" x14ac:dyDescent="0.35">
      <c r="A18" t="s">
        <v>1835</v>
      </c>
      <c r="B18" t="s">
        <v>1806</v>
      </c>
      <c r="G18" t="s">
        <v>1835</v>
      </c>
      <c r="H18" t="s">
        <v>443</v>
      </c>
      <c r="J18" t="s">
        <v>1836</v>
      </c>
      <c r="K18" t="s">
        <v>1837</v>
      </c>
    </row>
    <row r="19" spans="1:11" x14ac:dyDescent="0.35">
      <c r="A19" t="s">
        <v>1838</v>
      </c>
      <c r="B19" t="s">
        <v>1806</v>
      </c>
      <c r="G19" t="s">
        <v>1838</v>
      </c>
      <c r="H19" t="s">
        <v>770</v>
      </c>
      <c r="J19" t="s">
        <v>1839</v>
      </c>
      <c r="K19" t="s">
        <v>235</v>
      </c>
    </row>
    <row r="20" spans="1:11" x14ac:dyDescent="0.35">
      <c r="A20" t="s">
        <v>1840</v>
      </c>
      <c r="B20" t="s">
        <v>1809</v>
      </c>
      <c r="G20" t="s">
        <v>1840</v>
      </c>
      <c r="H20" t="s">
        <v>873</v>
      </c>
      <c r="J20" t="s">
        <v>1841</v>
      </c>
      <c r="K20" t="s">
        <v>88</v>
      </c>
    </row>
    <row r="21" spans="1:11" x14ac:dyDescent="0.35">
      <c r="A21" t="s">
        <v>1842</v>
      </c>
      <c r="B21" t="s">
        <v>1806</v>
      </c>
      <c r="G21" t="s">
        <v>1842</v>
      </c>
      <c r="H21" t="s">
        <v>1843</v>
      </c>
    </row>
    <row r="22" spans="1:11" x14ac:dyDescent="0.35">
      <c r="A22" t="s">
        <v>1844</v>
      </c>
      <c r="B22" t="s">
        <v>1811</v>
      </c>
      <c r="G22" t="s">
        <v>1844</v>
      </c>
      <c r="H22" t="s">
        <v>1812</v>
      </c>
    </row>
    <row r="23" spans="1:11" x14ac:dyDescent="0.35">
      <c r="A23" t="s">
        <v>1845</v>
      </c>
      <c r="B23" t="s">
        <v>1815</v>
      </c>
      <c r="G23" t="s">
        <v>1845</v>
      </c>
      <c r="H23" t="s">
        <v>1125</v>
      </c>
    </row>
    <row r="24" spans="1:11" x14ac:dyDescent="0.35">
      <c r="A24" t="s">
        <v>1846</v>
      </c>
      <c r="B24" t="s">
        <v>1815</v>
      </c>
      <c r="G24" t="s">
        <v>1846</v>
      </c>
      <c r="H24" t="s">
        <v>1847</v>
      </c>
    </row>
    <row r="25" spans="1:11" x14ac:dyDescent="0.35">
      <c r="A25" t="s">
        <v>1848</v>
      </c>
      <c r="B25" t="s">
        <v>1815</v>
      </c>
      <c r="G25" t="s">
        <v>1848</v>
      </c>
      <c r="H25" t="s">
        <v>1464</v>
      </c>
    </row>
    <row r="26" spans="1:11" x14ac:dyDescent="0.35">
      <c r="A26" t="s">
        <v>1849</v>
      </c>
      <c r="B26" t="s">
        <v>1815</v>
      </c>
      <c r="G26" t="s">
        <v>1849</v>
      </c>
      <c r="H26" t="s">
        <v>697</v>
      </c>
    </row>
    <row r="27" spans="1:11" x14ac:dyDescent="0.35">
      <c r="A27" t="s">
        <v>1850</v>
      </c>
      <c r="B27" t="s">
        <v>1818</v>
      </c>
      <c r="G27" t="s">
        <v>1850</v>
      </c>
      <c r="H27" t="s">
        <v>859</v>
      </c>
    </row>
    <row r="28" spans="1:11" x14ac:dyDescent="0.35">
      <c r="A28" t="s">
        <v>1851</v>
      </c>
      <c r="B28" t="s">
        <v>1818</v>
      </c>
      <c r="G28" t="s">
        <v>1851</v>
      </c>
      <c r="H28" t="s">
        <v>1852</v>
      </c>
    </row>
    <row r="29" spans="1:11" x14ac:dyDescent="0.35">
      <c r="A29" t="s">
        <v>1853</v>
      </c>
      <c r="B29" t="s">
        <v>1822</v>
      </c>
      <c r="G29" t="s">
        <v>1853</v>
      </c>
      <c r="H29" t="s">
        <v>1823</v>
      </c>
    </row>
    <row r="30" spans="1:11" x14ac:dyDescent="0.35">
      <c r="A30" t="s">
        <v>1854</v>
      </c>
      <c r="B30" t="s">
        <v>1825</v>
      </c>
      <c r="G30" t="s">
        <v>1854</v>
      </c>
      <c r="H30" t="s">
        <v>1826</v>
      </c>
    </row>
    <row r="31" spans="1:11" x14ac:dyDescent="0.35">
      <c r="A31" t="s">
        <v>1855</v>
      </c>
      <c r="B31" t="s">
        <v>1806</v>
      </c>
      <c r="G31" t="s">
        <v>1855</v>
      </c>
      <c r="H31" t="s">
        <v>1856</v>
      </c>
    </row>
    <row r="32" spans="1:11" x14ac:dyDescent="0.35">
      <c r="A32" t="s">
        <v>1857</v>
      </c>
      <c r="B32" t="s">
        <v>1806</v>
      </c>
      <c r="G32" t="s">
        <v>1857</v>
      </c>
      <c r="H32" t="s">
        <v>1858</v>
      </c>
    </row>
    <row r="33" spans="1:8" x14ac:dyDescent="0.35">
      <c r="A33" t="s">
        <v>1859</v>
      </c>
      <c r="B33" t="s">
        <v>1806</v>
      </c>
      <c r="G33" t="s">
        <v>1859</v>
      </c>
      <c r="H33" t="s">
        <v>721</v>
      </c>
    </row>
    <row r="34" spans="1:8" x14ac:dyDescent="0.35">
      <c r="A34" t="s">
        <v>1860</v>
      </c>
      <c r="B34" t="s">
        <v>1806</v>
      </c>
      <c r="G34" t="s">
        <v>1860</v>
      </c>
      <c r="H34" t="s">
        <v>1861</v>
      </c>
    </row>
    <row r="35" spans="1:8" x14ac:dyDescent="0.35">
      <c r="A35" t="s">
        <v>1862</v>
      </c>
      <c r="B35" t="s">
        <v>1806</v>
      </c>
      <c r="G35" t="s">
        <v>1862</v>
      </c>
      <c r="H35" t="s">
        <v>1863</v>
      </c>
    </row>
    <row r="36" spans="1:8" x14ac:dyDescent="0.35">
      <c r="A36" t="s">
        <v>1864</v>
      </c>
      <c r="B36" t="s">
        <v>1806</v>
      </c>
      <c r="G36" t="s">
        <v>1864</v>
      </c>
      <c r="H36" t="s">
        <v>897</v>
      </c>
    </row>
    <row r="37" spans="1:8" x14ac:dyDescent="0.35">
      <c r="A37" t="s">
        <v>1865</v>
      </c>
      <c r="B37" t="s">
        <v>1806</v>
      </c>
      <c r="G37" t="s">
        <v>1865</v>
      </c>
      <c r="H37" t="s">
        <v>294</v>
      </c>
    </row>
    <row r="38" spans="1:8" x14ac:dyDescent="0.35">
      <c r="A38" t="s">
        <v>1866</v>
      </c>
      <c r="B38" t="s">
        <v>1806</v>
      </c>
      <c r="G38" t="s">
        <v>1866</v>
      </c>
      <c r="H38" t="s">
        <v>45</v>
      </c>
    </row>
    <row r="39" spans="1:8" x14ac:dyDescent="0.35">
      <c r="A39" t="s">
        <v>1867</v>
      </c>
      <c r="B39" t="s">
        <v>1828</v>
      </c>
      <c r="G39" t="s">
        <v>1867</v>
      </c>
      <c r="H39" t="s">
        <v>1782</v>
      </c>
    </row>
    <row r="40" spans="1:8" x14ac:dyDescent="0.35">
      <c r="A40" t="s">
        <v>1868</v>
      </c>
      <c r="B40" t="s">
        <v>1830</v>
      </c>
      <c r="G40" t="s">
        <v>1868</v>
      </c>
      <c r="H40" t="s">
        <v>1150</v>
      </c>
    </row>
    <row r="41" spans="1:8" x14ac:dyDescent="0.35">
      <c r="A41" t="s">
        <v>1869</v>
      </c>
      <c r="B41" t="s">
        <v>1806</v>
      </c>
      <c r="G41" t="s">
        <v>1869</v>
      </c>
      <c r="H41" t="s">
        <v>49</v>
      </c>
    </row>
    <row r="42" spans="1:8" x14ac:dyDescent="0.35">
      <c r="A42" t="s">
        <v>1870</v>
      </c>
      <c r="B42" t="s">
        <v>1830</v>
      </c>
      <c r="G42" t="s">
        <v>1870</v>
      </c>
      <c r="H42" t="s">
        <v>729</v>
      </c>
    </row>
    <row r="43" spans="1:8" x14ac:dyDescent="0.35">
      <c r="A43" t="s">
        <v>1871</v>
      </c>
      <c r="B43" t="s">
        <v>1830</v>
      </c>
      <c r="G43" t="s">
        <v>1871</v>
      </c>
      <c r="H43" t="s">
        <v>1872</v>
      </c>
    </row>
    <row r="44" spans="1:8" x14ac:dyDescent="0.35">
      <c r="A44" t="s">
        <v>1873</v>
      </c>
      <c r="B44" t="s">
        <v>1830</v>
      </c>
      <c r="G44" t="s">
        <v>1873</v>
      </c>
      <c r="H44" t="s">
        <v>1874</v>
      </c>
    </row>
    <row r="45" spans="1:8" x14ac:dyDescent="0.35">
      <c r="A45" t="s">
        <v>1875</v>
      </c>
      <c r="B45" t="s">
        <v>1833</v>
      </c>
      <c r="G45" t="s">
        <v>1875</v>
      </c>
      <c r="H45" t="s">
        <v>1834</v>
      </c>
    </row>
    <row r="46" spans="1:8" x14ac:dyDescent="0.35">
      <c r="A46" t="s">
        <v>1876</v>
      </c>
      <c r="B46" t="s">
        <v>1836</v>
      </c>
      <c r="G46" t="s">
        <v>1876</v>
      </c>
      <c r="H46" t="s">
        <v>1837</v>
      </c>
    </row>
    <row r="47" spans="1:8" x14ac:dyDescent="0.35">
      <c r="A47" t="s">
        <v>1877</v>
      </c>
      <c r="B47" t="s">
        <v>1839</v>
      </c>
      <c r="G47" t="s">
        <v>1877</v>
      </c>
      <c r="H47" t="s">
        <v>1878</v>
      </c>
    </row>
    <row r="48" spans="1:8" x14ac:dyDescent="0.35">
      <c r="A48" t="s">
        <v>1879</v>
      </c>
      <c r="B48" t="s">
        <v>1841</v>
      </c>
      <c r="G48" t="s">
        <v>1879</v>
      </c>
      <c r="H48" t="s">
        <v>1880</v>
      </c>
    </row>
    <row r="49" spans="1:8" x14ac:dyDescent="0.35">
      <c r="A49" t="s">
        <v>1881</v>
      </c>
      <c r="B49" t="s">
        <v>1830</v>
      </c>
      <c r="G49" t="s">
        <v>1881</v>
      </c>
      <c r="H49" t="s">
        <v>1882</v>
      </c>
    </row>
    <row r="50" spans="1:8" x14ac:dyDescent="0.35">
      <c r="A50" t="s">
        <v>1883</v>
      </c>
      <c r="B50" t="s">
        <v>1830</v>
      </c>
      <c r="G50" t="s">
        <v>1883</v>
      </c>
      <c r="H50" t="s">
        <v>738</v>
      </c>
    </row>
    <row r="51" spans="1:8" x14ac:dyDescent="0.35">
      <c r="A51" t="s">
        <v>1884</v>
      </c>
      <c r="B51" t="s">
        <v>1830</v>
      </c>
      <c r="G51" t="s">
        <v>1884</v>
      </c>
      <c r="H51" t="s">
        <v>1885</v>
      </c>
    </row>
    <row r="52" spans="1:8" x14ac:dyDescent="0.35">
      <c r="A52" t="s">
        <v>1886</v>
      </c>
      <c r="B52" t="s">
        <v>1830</v>
      </c>
      <c r="G52" t="s">
        <v>1886</v>
      </c>
      <c r="H52" t="s">
        <v>1887</v>
      </c>
    </row>
    <row r="53" spans="1:8" x14ac:dyDescent="0.35">
      <c r="A53" t="s">
        <v>1888</v>
      </c>
      <c r="B53" t="s">
        <v>1830</v>
      </c>
      <c r="G53" t="s">
        <v>1888</v>
      </c>
      <c r="H53" t="s">
        <v>1889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1E889-AA4D-426A-9893-97853937251D}">
  <dimension ref="A1:H55"/>
  <sheetViews>
    <sheetView workbookViewId="0">
      <selection activeCell="K10" sqref="K10"/>
    </sheetView>
  </sheetViews>
  <sheetFormatPr defaultRowHeight="14.5" x14ac:dyDescent="0.35"/>
  <sheetData>
    <row r="1" spans="1:8" x14ac:dyDescent="0.35">
      <c r="A1" t="s">
        <v>1890</v>
      </c>
    </row>
    <row r="2" spans="1:8" x14ac:dyDescent="0.35">
      <c r="B2" t="s">
        <v>1891</v>
      </c>
      <c r="C2" t="s">
        <v>1892</v>
      </c>
      <c r="D2" t="s">
        <v>1893</v>
      </c>
      <c r="E2" t="s">
        <v>1894</v>
      </c>
      <c r="F2" t="s">
        <v>1895</v>
      </c>
    </row>
    <row r="3" spans="1:8" x14ac:dyDescent="0.35">
      <c r="C3" t="s">
        <v>1896</v>
      </c>
      <c r="D3" t="s">
        <v>1897</v>
      </c>
      <c r="E3" t="s">
        <v>1898</v>
      </c>
      <c r="F3" t="s">
        <v>1899</v>
      </c>
    </row>
    <row r="4" spans="1:8" x14ac:dyDescent="0.35">
      <c r="A4" t="s">
        <v>1792</v>
      </c>
      <c r="B4">
        <v>643.46393221612846</v>
      </c>
      <c r="C4">
        <v>276.05802470258197</v>
      </c>
      <c r="D4">
        <v>180.418778655377</v>
      </c>
      <c r="E4">
        <v>116.897561750199</v>
      </c>
      <c r="F4">
        <v>70.089567107970495</v>
      </c>
      <c r="H4">
        <v>643.46393221612846</v>
      </c>
    </row>
    <row r="5" spans="1:8" x14ac:dyDescent="0.35">
      <c r="A5" t="s">
        <v>1794</v>
      </c>
      <c r="B5">
        <v>34.988032731020589</v>
      </c>
      <c r="C5">
        <v>17.5694739215872</v>
      </c>
      <c r="D5">
        <v>8.8043418956311807</v>
      </c>
      <c r="E5">
        <v>5.5989054008319803</v>
      </c>
      <c r="F5">
        <v>3.0153115129702299</v>
      </c>
      <c r="H5">
        <v>34.988032731020589</v>
      </c>
    </row>
    <row r="6" spans="1:8" x14ac:dyDescent="0.35">
      <c r="A6" t="s">
        <v>1796</v>
      </c>
      <c r="B6">
        <v>15.551134281206599</v>
      </c>
      <c r="C6">
        <v>3.8407535495526099</v>
      </c>
      <c r="D6">
        <v>3.3383836275447498</v>
      </c>
      <c r="E6">
        <v>6.8564291639548696</v>
      </c>
      <c r="F6">
        <v>1.51556794015437</v>
      </c>
      <c r="H6">
        <v>15.551134281206599</v>
      </c>
    </row>
    <row r="7" spans="1:8" x14ac:dyDescent="0.35">
      <c r="A7" t="s">
        <v>1799</v>
      </c>
      <c r="B7">
        <v>71.972965921461196</v>
      </c>
      <c r="C7">
        <v>9.4644070068553905</v>
      </c>
      <c r="D7">
        <v>12.8619139004805</v>
      </c>
      <c r="E7">
        <v>21.4183203256169</v>
      </c>
      <c r="F7">
        <v>28.228324688508401</v>
      </c>
      <c r="H7">
        <v>71.972965921461196</v>
      </c>
    </row>
    <row r="8" spans="1:8" x14ac:dyDescent="0.35">
      <c r="A8" t="s">
        <v>1802</v>
      </c>
      <c r="B8">
        <v>95.106636402285304</v>
      </c>
      <c r="C8">
        <v>10.775011620051499</v>
      </c>
      <c r="D8">
        <v>17.912667136225899</v>
      </c>
      <c r="E8">
        <v>36.923929315894902</v>
      </c>
      <c r="F8">
        <v>29.495028330113001</v>
      </c>
      <c r="H8">
        <v>95.106636402285304</v>
      </c>
    </row>
    <row r="9" spans="1:8" x14ac:dyDescent="0.35">
      <c r="A9" t="s">
        <v>1804</v>
      </c>
      <c r="B9">
        <v>155.3248495097094</v>
      </c>
      <c r="C9">
        <v>23.240746021386201</v>
      </c>
      <c r="D9">
        <v>28.750853325051398</v>
      </c>
      <c r="E9">
        <v>48.7429274538367</v>
      </c>
      <c r="F9">
        <v>54.5903227094351</v>
      </c>
      <c r="H9">
        <v>155.3248495097094</v>
      </c>
    </row>
    <row r="10" spans="1:8" x14ac:dyDescent="0.35">
      <c r="A10" t="s">
        <v>1808</v>
      </c>
      <c r="B10">
        <v>46.641155377896396</v>
      </c>
      <c r="C10">
        <v>3.7604884183523501</v>
      </c>
      <c r="D10">
        <v>7.3780067917848502</v>
      </c>
      <c r="E10">
        <v>11.8110187767005</v>
      </c>
      <c r="F10">
        <v>23.691641391058699</v>
      </c>
      <c r="H10">
        <v>46.641155377896396</v>
      </c>
    </row>
    <row r="11" spans="1:8" x14ac:dyDescent="0.35">
      <c r="A11" t="s">
        <v>1810</v>
      </c>
      <c r="B11">
        <v>2.182131450552081</v>
      </c>
      <c r="C11">
        <v>9.48078671296083E-2</v>
      </c>
      <c r="D11">
        <v>0.30151846404340599</v>
      </c>
      <c r="E11">
        <v>0.45332006851016698</v>
      </c>
      <c r="F11">
        <v>1.3324850508688999</v>
      </c>
      <c r="H11">
        <v>2.182131450552081</v>
      </c>
    </row>
    <row r="12" spans="1:8" x14ac:dyDescent="0.35">
      <c r="A12" t="s">
        <v>1813</v>
      </c>
      <c r="B12">
        <v>2.42105472608793</v>
      </c>
      <c r="C12">
        <v>0.105188454493143</v>
      </c>
      <c r="D12">
        <v>0.33453195598751301</v>
      </c>
      <c r="E12">
        <v>0.50295443659885397</v>
      </c>
      <c r="F12">
        <v>1.4783798790084199</v>
      </c>
      <c r="H12">
        <v>2.42105472608793</v>
      </c>
    </row>
    <row r="13" spans="1:8" x14ac:dyDescent="0.35">
      <c r="A13" t="s">
        <v>1817</v>
      </c>
      <c r="B13">
        <v>2.53303799997915E-4</v>
      </c>
      <c r="C13">
        <v>1.9201219838240299E-7</v>
      </c>
      <c r="D13">
        <v>4.0235213300657698E-5</v>
      </c>
      <c r="E13">
        <v>1.1870499628472299E-4</v>
      </c>
      <c r="F13">
        <v>9.4171578214151896E-5</v>
      </c>
      <c r="H13">
        <v>2.53303799997915E-4</v>
      </c>
    </row>
    <row r="14" spans="1:8" x14ac:dyDescent="0.35">
      <c r="A14" t="s">
        <v>1820</v>
      </c>
      <c r="B14">
        <v>267.15695390882888</v>
      </c>
      <c r="C14">
        <v>25.3672265235958</v>
      </c>
      <c r="D14">
        <v>63.2062590916061</v>
      </c>
      <c r="E14">
        <v>106.74243225067001</v>
      </c>
      <c r="F14">
        <v>71.841036042957001</v>
      </c>
      <c r="H14">
        <v>267.15695390882888</v>
      </c>
    </row>
    <row r="15" spans="1:8" x14ac:dyDescent="0.35">
      <c r="A15" t="s">
        <v>1824</v>
      </c>
      <c r="B15">
        <v>86.455643420519891</v>
      </c>
      <c r="C15">
        <v>14.5439764852397</v>
      </c>
      <c r="D15">
        <v>14.7868256774427</v>
      </c>
      <c r="E15">
        <v>24.673232936224501</v>
      </c>
      <c r="F15">
        <v>32.451608321613001</v>
      </c>
      <c r="H15">
        <v>86.455643420519891</v>
      </c>
    </row>
    <row r="16" spans="1:8" x14ac:dyDescent="0.35">
      <c r="A16" t="s">
        <v>1827</v>
      </c>
      <c r="B16">
        <v>79.971460384088374</v>
      </c>
      <c r="C16">
        <v>7.1960382436135797</v>
      </c>
      <c r="D16">
        <v>13.567662714151</v>
      </c>
      <c r="E16">
        <v>34.4441539673766</v>
      </c>
      <c r="F16">
        <v>24.7636054589472</v>
      </c>
      <c r="H16">
        <v>79.971460384088374</v>
      </c>
    </row>
    <row r="17" spans="1:8" x14ac:dyDescent="0.35">
      <c r="A17" t="s">
        <v>1829</v>
      </c>
      <c r="B17">
        <v>124.8762233562107</v>
      </c>
      <c r="C17">
        <v>22.757805004537399</v>
      </c>
      <c r="D17">
        <v>31.233890736367101</v>
      </c>
      <c r="E17">
        <v>42.251437074858202</v>
      </c>
      <c r="F17">
        <v>28.633090540447999</v>
      </c>
      <c r="H17">
        <v>124.8762233562107</v>
      </c>
    </row>
    <row r="18" spans="1:8" x14ac:dyDescent="0.35">
      <c r="A18" t="s">
        <v>1832</v>
      </c>
      <c r="B18">
        <v>12.93368400144684</v>
      </c>
      <c r="C18">
        <v>0.104515874643081</v>
      </c>
      <c r="D18">
        <v>2.32943372714039</v>
      </c>
      <c r="E18">
        <v>8.7454871356185198</v>
      </c>
      <c r="F18">
        <v>1.7542472640448501</v>
      </c>
      <c r="H18">
        <v>12.93368400144684</v>
      </c>
    </row>
    <row r="19" spans="1:8" x14ac:dyDescent="0.35">
      <c r="A19" t="s">
        <v>1835</v>
      </c>
      <c r="B19">
        <v>29.972728900599947</v>
      </c>
      <c r="C19">
        <v>1.8774299058444199</v>
      </c>
      <c r="D19">
        <v>7.7113171946747503</v>
      </c>
      <c r="E19">
        <v>10.817485927421</v>
      </c>
      <c r="F19">
        <v>9.5664958726597806</v>
      </c>
      <c r="H19">
        <v>29.972728900599947</v>
      </c>
    </row>
    <row r="20" spans="1:8" x14ac:dyDescent="0.35">
      <c r="A20" t="s">
        <v>1838</v>
      </c>
      <c r="B20">
        <v>63.909266544386803</v>
      </c>
      <c r="C20">
        <v>11.160870621115899</v>
      </c>
      <c r="D20">
        <v>19.733916244559001</v>
      </c>
      <c r="E20">
        <v>22.5576173563129</v>
      </c>
      <c r="F20">
        <v>10.456862322398999</v>
      </c>
      <c r="H20">
        <v>63.909266544386803</v>
      </c>
    </row>
    <row r="21" spans="1:8" x14ac:dyDescent="0.35">
      <c r="A21" t="s">
        <v>1840</v>
      </c>
      <c r="B21">
        <v>48.945614853828189</v>
      </c>
      <c r="C21">
        <v>1.55054322545588</v>
      </c>
      <c r="D21">
        <v>7.1553678720301104</v>
      </c>
      <c r="E21">
        <v>15.3787822085763</v>
      </c>
      <c r="F21">
        <v>24.860921547765901</v>
      </c>
      <c r="H21">
        <v>48.945614853828189</v>
      </c>
    </row>
    <row r="22" spans="1:8" x14ac:dyDescent="0.35">
      <c r="A22" t="s">
        <v>1842</v>
      </c>
      <c r="B22">
        <v>90.24261273656245</v>
      </c>
      <c r="C22">
        <v>4.8172598880531403</v>
      </c>
      <c r="D22">
        <v>11.4789361998824</v>
      </c>
      <c r="E22">
        <v>30.988730197277199</v>
      </c>
      <c r="F22">
        <v>42.957686451349701</v>
      </c>
      <c r="H22">
        <v>90.24261273656245</v>
      </c>
    </row>
    <row r="23" spans="1:8" x14ac:dyDescent="0.35">
      <c r="A23" t="s">
        <v>1844</v>
      </c>
      <c r="B23">
        <v>41.643027127629964</v>
      </c>
      <c r="C23">
        <v>0.93130284659122597</v>
      </c>
      <c r="D23">
        <v>4.0090278697411499</v>
      </c>
      <c r="E23">
        <v>8.7098088568733907</v>
      </c>
      <c r="F23">
        <v>27.9928875544242</v>
      </c>
      <c r="H23">
        <v>41.643027127629964</v>
      </c>
    </row>
    <row r="24" spans="1:8" x14ac:dyDescent="0.35">
      <c r="A24" t="s">
        <v>1845</v>
      </c>
      <c r="B24">
        <v>37.102967871468067</v>
      </c>
      <c r="C24">
        <v>4.9836450089148797E-2</v>
      </c>
      <c r="D24">
        <v>6.3781959765826199</v>
      </c>
      <c r="E24">
        <v>18.5061798677635</v>
      </c>
      <c r="F24">
        <v>12.168755577032799</v>
      </c>
      <c r="H24">
        <v>37.102967871468067</v>
      </c>
    </row>
    <row r="25" spans="1:8" x14ac:dyDescent="0.35">
      <c r="A25" t="s">
        <v>1846</v>
      </c>
      <c r="B25">
        <v>69.784788550879156</v>
      </c>
      <c r="C25">
        <v>3.3996265047818999</v>
      </c>
      <c r="D25">
        <v>8.4211661675204592</v>
      </c>
      <c r="E25">
        <v>21.1917222840279</v>
      </c>
      <c r="F25">
        <v>36.772273594548899</v>
      </c>
      <c r="H25">
        <v>69.784788550879156</v>
      </c>
    </row>
    <row r="26" spans="1:8" x14ac:dyDescent="0.35">
      <c r="A26" t="s">
        <v>1848</v>
      </c>
      <c r="B26">
        <v>13.378932266987048</v>
      </c>
      <c r="C26">
        <v>0.86704579041839702</v>
      </c>
      <c r="D26">
        <v>2.67481380504486</v>
      </c>
      <c r="E26">
        <v>5.9599244179172501</v>
      </c>
      <c r="F26">
        <v>3.8771482536065398</v>
      </c>
      <c r="H26">
        <v>13.378932266987048</v>
      </c>
    </row>
    <row r="27" spans="1:8" x14ac:dyDescent="0.35">
      <c r="A27" t="s">
        <v>1849</v>
      </c>
      <c r="B27">
        <v>53.820252343904386</v>
      </c>
      <c r="C27">
        <v>2.4389124837885801</v>
      </c>
      <c r="D27">
        <v>12.1710329909228</v>
      </c>
      <c r="E27">
        <v>22.544209351122898</v>
      </c>
      <c r="F27">
        <v>16.666097518070099</v>
      </c>
      <c r="H27">
        <v>53.820252343904386</v>
      </c>
    </row>
    <row r="28" spans="1:8" x14ac:dyDescent="0.35">
      <c r="A28" t="s">
        <v>1850</v>
      </c>
      <c r="B28">
        <v>30.252853845442544</v>
      </c>
      <c r="C28">
        <v>0.66062229379667203</v>
      </c>
      <c r="D28">
        <v>6.3848887524490303</v>
      </c>
      <c r="E28">
        <v>16.497349438052201</v>
      </c>
      <c r="F28">
        <v>6.7099933611446403</v>
      </c>
      <c r="H28">
        <v>30.252853845442544</v>
      </c>
    </row>
    <row r="29" spans="1:8" x14ac:dyDescent="0.35">
      <c r="A29" t="s">
        <v>1851</v>
      </c>
      <c r="B29">
        <v>65.589190626319692</v>
      </c>
      <c r="C29">
        <v>15.101983790988699</v>
      </c>
      <c r="D29">
        <v>19.683430316627799</v>
      </c>
      <c r="E29">
        <v>13.977459833031601</v>
      </c>
      <c r="F29">
        <v>16.8263166856716</v>
      </c>
      <c r="H29">
        <v>65.589190626319692</v>
      </c>
    </row>
    <row r="30" spans="1:8" x14ac:dyDescent="0.35">
      <c r="A30" t="s">
        <v>1853</v>
      </c>
      <c r="B30">
        <v>95.686518831572499</v>
      </c>
      <c r="C30">
        <v>12.941778031817799</v>
      </c>
      <c r="D30">
        <v>32.6551198650861</v>
      </c>
      <c r="E30">
        <v>36.756806929485997</v>
      </c>
      <c r="F30">
        <v>13.3328140051826</v>
      </c>
      <c r="H30">
        <v>95.686518831572499</v>
      </c>
    </row>
    <row r="31" spans="1:8" x14ac:dyDescent="0.35">
      <c r="A31" t="s">
        <v>1854</v>
      </c>
      <c r="B31">
        <v>19.534884379984753</v>
      </c>
      <c r="C31">
        <v>1.12132249956196</v>
      </c>
      <c r="D31">
        <v>2.2804736969640702</v>
      </c>
      <c r="E31">
        <v>6.9606774670420899</v>
      </c>
      <c r="F31">
        <v>9.1724107164166302</v>
      </c>
      <c r="H31">
        <v>19.534884379984753</v>
      </c>
    </row>
    <row r="32" spans="1:8" x14ac:dyDescent="0.35">
      <c r="A32" t="s">
        <v>1855</v>
      </c>
      <c r="B32">
        <v>175.44097435084799</v>
      </c>
      <c r="C32">
        <v>19.496404537931799</v>
      </c>
      <c r="D32">
        <v>42.907449881971601</v>
      </c>
      <c r="E32">
        <v>65.790498714018995</v>
      </c>
      <c r="F32">
        <v>47.246621216925597</v>
      </c>
      <c r="H32">
        <v>175.44097435084799</v>
      </c>
    </row>
    <row r="33" spans="1:8" x14ac:dyDescent="0.35">
      <c r="A33" t="s">
        <v>1857</v>
      </c>
      <c r="B33">
        <v>114.2436021121888</v>
      </c>
      <c r="C33">
        <v>7.3018645579747004</v>
      </c>
      <c r="D33">
        <v>15.6204783282086</v>
      </c>
      <c r="E33">
        <v>36.387952610374299</v>
      </c>
      <c r="F33">
        <v>54.933306615631203</v>
      </c>
      <c r="H33">
        <v>114.2436021121888</v>
      </c>
    </row>
    <row r="34" spans="1:8" x14ac:dyDescent="0.35">
      <c r="A34" t="s">
        <v>1859</v>
      </c>
      <c r="B34">
        <v>33.613647130156679</v>
      </c>
      <c r="C34">
        <v>4.6632329833793502</v>
      </c>
      <c r="D34">
        <v>9.7749960186593601</v>
      </c>
      <c r="E34">
        <v>9.2531710407212806</v>
      </c>
      <c r="F34">
        <v>9.9222470873966895</v>
      </c>
      <c r="H34">
        <v>33.613647130156679</v>
      </c>
    </row>
    <row r="35" spans="1:8" x14ac:dyDescent="0.35">
      <c r="A35" t="s">
        <v>1860</v>
      </c>
      <c r="B35">
        <v>5.2458320121199273</v>
      </c>
      <c r="C35">
        <v>8.8532748476200504E-2</v>
      </c>
      <c r="D35">
        <v>1.8325212274953699</v>
      </c>
      <c r="E35">
        <v>0.55466300250149703</v>
      </c>
      <c r="F35">
        <v>2.7701150336468601</v>
      </c>
      <c r="H35">
        <v>5.2458320121199273</v>
      </c>
    </row>
    <row r="36" spans="1:8" x14ac:dyDescent="0.35">
      <c r="A36" t="s">
        <v>1862</v>
      </c>
      <c r="B36">
        <v>58.848331604927409</v>
      </c>
      <c r="C36">
        <v>9.1463241795756307</v>
      </c>
      <c r="D36">
        <v>7.4373101314563801</v>
      </c>
      <c r="E36">
        <v>11.8888365170871</v>
      </c>
      <c r="F36">
        <v>30.375860776808299</v>
      </c>
      <c r="H36">
        <v>58.848331604927409</v>
      </c>
    </row>
    <row r="37" spans="1:8" x14ac:dyDescent="0.35">
      <c r="A37" t="s">
        <v>1864</v>
      </c>
      <c r="B37">
        <v>117.28410812856859</v>
      </c>
      <c r="D37">
        <v>34.079414218104901</v>
      </c>
      <c r="E37">
        <v>27.209950820652899</v>
      </c>
      <c r="F37">
        <v>55.994743089810797</v>
      </c>
      <c r="H37">
        <v>117.28410812856859</v>
      </c>
    </row>
    <row r="38" spans="1:8" x14ac:dyDescent="0.35">
      <c r="A38" t="s">
        <v>1865</v>
      </c>
      <c r="B38">
        <v>39.807631667047431</v>
      </c>
      <c r="C38">
        <v>8.9549643352629502</v>
      </c>
      <c r="D38">
        <v>9.11289767580468</v>
      </c>
      <c r="E38">
        <v>16.6345393409567</v>
      </c>
      <c r="F38">
        <v>5.1052303150230998</v>
      </c>
      <c r="H38">
        <v>39.807631667047431</v>
      </c>
    </row>
    <row r="39" spans="1:8" x14ac:dyDescent="0.35">
      <c r="A39" t="s">
        <v>1866</v>
      </c>
      <c r="B39">
        <v>36.646048988253973</v>
      </c>
      <c r="C39">
        <v>3.5104513183082799</v>
      </c>
      <c r="D39">
        <v>5.2186899831816902</v>
      </c>
      <c r="E39">
        <v>14.1808680675102</v>
      </c>
      <c r="F39">
        <v>13.7360396192538</v>
      </c>
      <c r="H39">
        <v>36.646048988253973</v>
      </c>
    </row>
    <row r="40" spans="1:8" x14ac:dyDescent="0.35">
      <c r="A40" t="s">
        <v>1867</v>
      </c>
      <c r="B40">
        <v>72.316029808777785</v>
      </c>
      <c r="C40">
        <v>3.7306447777013099</v>
      </c>
      <c r="D40">
        <v>4.24574773228818</v>
      </c>
      <c r="E40">
        <v>14.047689442710199</v>
      </c>
      <c r="F40">
        <v>50.291947856078103</v>
      </c>
      <c r="H40">
        <v>72.316029808777785</v>
      </c>
    </row>
    <row r="41" spans="1:8" x14ac:dyDescent="0.35">
      <c r="A41" t="s">
        <v>1868</v>
      </c>
      <c r="B41">
        <v>29.418805001369719</v>
      </c>
      <c r="C41">
        <v>5.9128213163061503</v>
      </c>
      <c r="D41">
        <v>6.4526657989999396</v>
      </c>
      <c r="E41">
        <v>8.0312958959855898</v>
      </c>
      <c r="F41">
        <v>9.0220219900780396</v>
      </c>
      <c r="H41">
        <v>29.418805001369719</v>
      </c>
    </row>
    <row r="42" spans="1:8" x14ac:dyDescent="0.35">
      <c r="A42" t="s">
        <v>1869</v>
      </c>
      <c r="B42">
        <v>1087.8143981737092</v>
      </c>
      <c r="C42">
        <v>227.905939220242</v>
      </c>
      <c r="D42">
        <v>280.29020905607001</v>
      </c>
      <c r="E42">
        <v>334.39832297203401</v>
      </c>
      <c r="F42">
        <v>245.21992692536301</v>
      </c>
      <c r="H42">
        <v>1087.8143981737092</v>
      </c>
    </row>
    <row r="43" spans="1:8" x14ac:dyDescent="0.35">
      <c r="A43" t="s">
        <v>1870</v>
      </c>
      <c r="B43">
        <v>2604.0267877299061</v>
      </c>
      <c r="C43">
        <v>310.58544458834399</v>
      </c>
      <c r="D43">
        <v>525.709923147582</v>
      </c>
      <c r="E43">
        <v>960.630329154111</v>
      </c>
      <c r="F43">
        <v>807.10109083986902</v>
      </c>
      <c r="H43">
        <v>2604.0267877299061</v>
      </c>
    </row>
    <row r="44" spans="1:8" x14ac:dyDescent="0.35">
      <c r="A44" t="s">
        <v>1871</v>
      </c>
      <c r="B44">
        <v>536.58164217973138</v>
      </c>
      <c r="C44">
        <v>39.049297326138799</v>
      </c>
      <c r="D44">
        <v>93.271603492522601</v>
      </c>
      <c r="E44">
        <v>227.98693737021699</v>
      </c>
      <c r="F44">
        <v>176.273803990853</v>
      </c>
      <c r="H44">
        <v>536.58164217973138</v>
      </c>
    </row>
    <row r="45" spans="1:8" x14ac:dyDescent="0.35">
      <c r="A45" t="s">
        <v>1873</v>
      </c>
      <c r="B45">
        <v>60.343540305702781</v>
      </c>
      <c r="C45">
        <v>3.82214632781647</v>
      </c>
      <c r="D45">
        <v>6.9083097199010099</v>
      </c>
      <c r="E45">
        <v>22.2042837937448</v>
      </c>
      <c r="F45">
        <v>27.4088004642405</v>
      </c>
      <c r="H45">
        <v>60.343540305702781</v>
      </c>
    </row>
    <row r="46" spans="1:8" x14ac:dyDescent="0.35">
      <c r="A46" t="s">
        <v>1875</v>
      </c>
      <c r="B46">
        <v>37.266874639061669</v>
      </c>
      <c r="C46">
        <v>6.0377852837370201</v>
      </c>
      <c r="D46">
        <v>11.628951848959201</v>
      </c>
      <c r="E46">
        <v>12.5693597006118</v>
      </c>
      <c r="F46">
        <v>7.0307778057536501</v>
      </c>
      <c r="H46">
        <v>37.266874639061669</v>
      </c>
    </row>
    <row r="47" spans="1:8" x14ac:dyDescent="0.35">
      <c r="A47" t="s">
        <v>1876</v>
      </c>
      <c r="B47">
        <v>239.5433588861647</v>
      </c>
      <c r="C47">
        <v>38.809569654206598</v>
      </c>
      <c r="D47">
        <v>74.748371394297095</v>
      </c>
      <c r="E47">
        <v>80.7931083809586</v>
      </c>
      <c r="F47">
        <v>45.192309456702397</v>
      </c>
      <c r="H47">
        <v>239.5433588861647</v>
      </c>
    </row>
    <row r="48" spans="1:8" x14ac:dyDescent="0.35">
      <c r="A48" t="s">
        <v>1877</v>
      </c>
      <c r="B48">
        <v>0.37219858864738237</v>
      </c>
      <c r="D48">
        <v>1.3385337254673501E-3</v>
      </c>
      <c r="E48">
        <v>0.19892601914065</v>
      </c>
      <c r="F48">
        <v>0.17193403578126501</v>
      </c>
      <c r="H48">
        <v>0.37219858864738237</v>
      </c>
    </row>
    <row r="49" spans="1:8" x14ac:dyDescent="0.35">
      <c r="A49" t="s">
        <v>1879</v>
      </c>
      <c r="B49">
        <v>9.1731209333001473</v>
      </c>
      <c r="C49">
        <v>0.61020897510691197</v>
      </c>
      <c r="D49">
        <v>0.42470247839472502</v>
      </c>
      <c r="E49">
        <v>2.9964537236744002</v>
      </c>
      <c r="F49">
        <v>5.1417557561241098</v>
      </c>
      <c r="H49">
        <v>9.1731209333001473</v>
      </c>
    </row>
    <row r="50" spans="1:8" x14ac:dyDescent="0.35">
      <c r="A50" t="s">
        <v>1881</v>
      </c>
      <c r="B50">
        <v>167.9737198732924</v>
      </c>
      <c r="C50">
        <v>3.47794786291839</v>
      </c>
      <c r="D50">
        <v>14.190870953111</v>
      </c>
      <c r="E50">
        <v>53.096728916261</v>
      </c>
      <c r="F50">
        <v>97.208172141001995</v>
      </c>
      <c r="H50">
        <v>167.9737198732924</v>
      </c>
    </row>
    <row r="51" spans="1:8" x14ac:dyDescent="0.35">
      <c r="A51" t="s">
        <v>1883</v>
      </c>
      <c r="B51">
        <v>359.05626075519615</v>
      </c>
      <c r="C51">
        <v>4.4983581489944902</v>
      </c>
      <c r="D51">
        <v>4.8518135231847497</v>
      </c>
      <c r="E51">
        <v>96.754901389768904</v>
      </c>
      <c r="F51">
        <v>252.95118769324799</v>
      </c>
      <c r="H51">
        <v>359.05626075519615</v>
      </c>
    </row>
    <row r="52" spans="1:8" x14ac:dyDescent="0.35">
      <c r="A52" t="s">
        <v>1884</v>
      </c>
      <c r="B52">
        <v>1537.8155586566472</v>
      </c>
      <c r="C52">
        <v>78.484785880502201</v>
      </c>
      <c r="D52">
        <v>207.698328621776</v>
      </c>
      <c r="E52">
        <v>555.30054425351398</v>
      </c>
      <c r="F52">
        <v>696.33189990085498</v>
      </c>
      <c r="H52">
        <v>1537.8155586566472</v>
      </c>
    </row>
    <row r="53" spans="1:8" x14ac:dyDescent="0.35">
      <c r="A53" t="s">
        <v>1886</v>
      </c>
      <c r="B53">
        <v>888.54983845022412</v>
      </c>
      <c r="C53">
        <v>40.297672892173303</v>
      </c>
      <c r="D53">
        <v>76.610779849426905</v>
      </c>
      <c r="E53">
        <v>233.738480581505</v>
      </c>
      <c r="F53">
        <v>537.90290512711897</v>
      </c>
    </row>
    <row r="54" spans="1:8" x14ac:dyDescent="0.35">
      <c r="A54" t="s">
        <v>1888</v>
      </c>
      <c r="B54">
        <v>3546.1665485613194</v>
      </c>
      <c r="C54">
        <v>769.37409075161804</v>
      </c>
      <c r="D54">
        <v>926.884925692965</v>
      </c>
      <c r="E54">
        <v>661.32828498143601</v>
      </c>
      <c r="F54">
        <v>1188.5792471353</v>
      </c>
    </row>
    <row r="55" spans="1:8" x14ac:dyDescent="0.35">
      <c r="A55" t="s">
        <v>1900</v>
      </c>
      <c r="B55">
        <v>8.6633449095097252E-9</v>
      </c>
      <c r="C55">
        <v>4.2364112742345898E-9</v>
      </c>
      <c r="D55">
        <v>2.1770230470402702E-9</v>
      </c>
      <c r="E55">
        <v>1.4301314011391699E-9</v>
      </c>
      <c r="F55">
        <v>8.1977918709569499E-10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BA57D-4E72-4E26-80DC-11E097FB3239}">
  <dimension ref="A1:O172"/>
  <sheetViews>
    <sheetView workbookViewId="0">
      <selection activeCell="F13" sqref="F13"/>
    </sheetView>
  </sheetViews>
  <sheetFormatPr defaultRowHeight="14.5" x14ac:dyDescent="0.35"/>
  <cols>
    <col min="1" max="1" width="9.1796875" customWidth="1"/>
    <col min="2" max="2" width="32.81640625" style="6" customWidth="1"/>
    <col min="3" max="3" width="13.1796875" customWidth="1"/>
    <col min="4" max="4" width="13.6328125" customWidth="1"/>
    <col min="5" max="5" width="13.6328125" style="8" customWidth="1"/>
    <col min="6" max="6" width="22" style="44" customWidth="1"/>
    <col min="7" max="7" width="22" style="45" customWidth="1"/>
    <col min="8" max="8" width="22.54296875" style="48" customWidth="1"/>
  </cols>
  <sheetData>
    <row r="1" spans="1:12" ht="28.5" x14ac:dyDescent="0.65">
      <c r="A1" s="14" t="s">
        <v>1447</v>
      </c>
      <c r="F1" s="45"/>
    </row>
    <row r="2" spans="1:12" x14ac:dyDescent="0.35">
      <c r="F2" s="45"/>
    </row>
    <row r="3" spans="1:12" ht="15" thickBot="1" x14ac:dyDescent="0.4">
      <c r="C3" s="7" t="s">
        <v>1445</v>
      </c>
      <c r="D3" s="7"/>
      <c r="E3" s="7" t="s">
        <v>1446</v>
      </c>
      <c r="F3" s="45"/>
    </row>
    <row r="4" spans="1:12" ht="43.5" x14ac:dyDescent="0.35">
      <c r="A4" s="2" t="s">
        <v>871</v>
      </c>
      <c r="B4" s="11" t="s">
        <v>127</v>
      </c>
      <c r="C4" s="15">
        <v>2005</v>
      </c>
      <c r="D4" s="15">
        <v>2010</v>
      </c>
      <c r="E4" s="15">
        <v>2015</v>
      </c>
      <c r="F4" s="13" t="s">
        <v>1721</v>
      </c>
      <c r="G4" s="50"/>
      <c r="H4" s="49" t="s">
        <v>1660</v>
      </c>
      <c r="K4" s="26" t="s">
        <v>1517</v>
      </c>
      <c r="L4" s="27"/>
    </row>
    <row r="5" spans="1:12" x14ac:dyDescent="0.35">
      <c r="A5" t="s">
        <v>545</v>
      </c>
      <c r="B5" s="6" t="s">
        <v>748</v>
      </c>
      <c r="C5" t="s">
        <v>921</v>
      </c>
      <c r="D5" t="s">
        <v>989</v>
      </c>
      <c r="E5" s="8" t="s">
        <v>1044</v>
      </c>
      <c r="F5" s="44">
        <v>11</v>
      </c>
      <c r="H5" s="48">
        <v>1</v>
      </c>
      <c r="K5" s="28">
        <v>33</v>
      </c>
      <c r="L5" s="29"/>
    </row>
    <row r="6" spans="1:12" x14ac:dyDescent="0.35">
      <c r="A6" t="s">
        <v>471</v>
      </c>
      <c r="B6" s="6" t="s">
        <v>713</v>
      </c>
      <c r="C6" t="s">
        <v>922</v>
      </c>
      <c r="D6" t="s">
        <v>990</v>
      </c>
      <c r="E6" s="8" t="s">
        <v>1045</v>
      </c>
      <c r="F6" s="44">
        <v>13</v>
      </c>
      <c r="H6" s="48">
        <v>3</v>
      </c>
      <c r="K6" s="28">
        <v>38</v>
      </c>
      <c r="L6" s="29"/>
    </row>
    <row r="7" spans="1:12" x14ac:dyDescent="0.35">
      <c r="A7" t="s">
        <v>562</v>
      </c>
      <c r="B7" s="6" t="s">
        <v>752</v>
      </c>
      <c r="C7" t="s">
        <v>923</v>
      </c>
      <c r="D7" t="s">
        <v>991</v>
      </c>
      <c r="E7" s="8" t="s">
        <v>1046</v>
      </c>
      <c r="F7" s="44">
        <v>12</v>
      </c>
      <c r="H7" s="48">
        <v>2</v>
      </c>
      <c r="K7" s="28">
        <v>39</v>
      </c>
      <c r="L7" s="29"/>
    </row>
    <row r="8" spans="1:12" x14ac:dyDescent="0.35">
      <c r="A8" t="s">
        <v>452</v>
      </c>
      <c r="B8" s="6" t="s">
        <v>878</v>
      </c>
      <c r="C8" t="s">
        <v>924</v>
      </c>
      <c r="D8" t="s">
        <v>992</v>
      </c>
      <c r="E8" s="8" t="s">
        <v>1047</v>
      </c>
      <c r="F8" s="44">
        <v>21</v>
      </c>
      <c r="H8" s="48">
        <v>5</v>
      </c>
      <c r="K8" s="28">
        <v>82</v>
      </c>
      <c r="L8" s="30"/>
    </row>
    <row r="9" spans="1:12" x14ac:dyDescent="0.35">
      <c r="A9" t="s">
        <v>553</v>
      </c>
      <c r="B9" s="6" t="s">
        <v>879</v>
      </c>
      <c r="C9" t="s">
        <v>925</v>
      </c>
      <c r="D9" t="s">
        <v>993</v>
      </c>
      <c r="E9" s="8" t="s">
        <v>1048</v>
      </c>
      <c r="F9" s="44">
        <v>23</v>
      </c>
      <c r="H9" s="48">
        <v>7</v>
      </c>
      <c r="K9" s="28">
        <v>97</v>
      </c>
      <c r="L9" s="30"/>
    </row>
    <row r="10" spans="1:12" x14ac:dyDescent="0.35">
      <c r="A10" t="s">
        <v>1096</v>
      </c>
      <c r="B10" s="6" t="s">
        <v>880</v>
      </c>
      <c r="C10" t="s">
        <v>926</v>
      </c>
      <c r="D10" t="s">
        <v>994</v>
      </c>
      <c r="E10" s="8" t="s">
        <v>1049</v>
      </c>
      <c r="F10" s="44">
        <v>24</v>
      </c>
      <c r="H10" s="48">
        <v>7</v>
      </c>
      <c r="K10" s="28">
        <v>98</v>
      </c>
      <c r="L10" s="30"/>
    </row>
    <row r="11" spans="1:12" ht="54" thickBot="1" x14ac:dyDescent="0.4">
      <c r="A11" t="s">
        <v>1098</v>
      </c>
      <c r="B11" s="6" t="s">
        <v>17</v>
      </c>
      <c r="C11" t="s">
        <v>928</v>
      </c>
      <c r="D11" t="s">
        <v>996</v>
      </c>
      <c r="E11" s="8" t="s">
        <v>1051</v>
      </c>
      <c r="F11" s="44" t="s">
        <v>1639</v>
      </c>
      <c r="G11" s="54" t="s">
        <v>1722</v>
      </c>
      <c r="H11" s="48" t="s">
        <v>1507</v>
      </c>
      <c r="K11" s="31">
        <v>99</v>
      </c>
      <c r="L11" s="32"/>
    </row>
    <row r="12" spans="1:12" x14ac:dyDescent="0.35">
      <c r="A12" t="s">
        <v>1097</v>
      </c>
      <c r="B12" s="6" t="s">
        <v>920</v>
      </c>
      <c r="C12" t="s">
        <v>927</v>
      </c>
      <c r="D12" t="s">
        <v>995</v>
      </c>
      <c r="E12" s="8" t="s">
        <v>1050</v>
      </c>
      <c r="F12" s="44">
        <v>4120</v>
      </c>
      <c r="H12" s="48" t="s">
        <v>1444</v>
      </c>
    </row>
    <row r="13" spans="1:12" x14ac:dyDescent="0.35">
      <c r="A13" t="s">
        <v>394</v>
      </c>
      <c r="B13" s="6" t="s">
        <v>872</v>
      </c>
      <c r="C13" t="s">
        <v>929</v>
      </c>
      <c r="D13" t="s">
        <v>997</v>
      </c>
      <c r="E13" s="8" t="s">
        <v>1052</v>
      </c>
      <c r="F13" s="44" t="s">
        <v>1640</v>
      </c>
      <c r="H13" s="48">
        <v>10</v>
      </c>
    </row>
    <row r="14" spans="1:12" x14ac:dyDescent="0.35">
      <c r="A14" t="s">
        <v>425</v>
      </c>
      <c r="B14" s="6" t="s">
        <v>881</v>
      </c>
      <c r="C14" t="s">
        <v>930</v>
      </c>
      <c r="D14" t="s">
        <v>998</v>
      </c>
      <c r="E14" s="8" t="s">
        <v>1053</v>
      </c>
      <c r="F14" s="44" t="s">
        <v>1641</v>
      </c>
      <c r="H14" s="48" t="s">
        <v>868</v>
      </c>
    </row>
    <row r="15" spans="1:12" ht="29" x14ac:dyDescent="0.35">
      <c r="A15" t="s">
        <v>219</v>
      </c>
      <c r="B15" s="6" t="s">
        <v>882</v>
      </c>
      <c r="C15" t="s">
        <v>931</v>
      </c>
      <c r="D15" t="s">
        <v>999</v>
      </c>
      <c r="E15" s="8" t="s">
        <v>1054</v>
      </c>
      <c r="F15" s="44" t="s">
        <v>1642</v>
      </c>
      <c r="H15" s="48">
        <v>13</v>
      </c>
    </row>
    <row r="16" spans="1:12" ht="29" x14ac:dyDescent="0.35">
      <c r="A16" t="s">
        <v>265</v>
      </c>
      <c r="B16" s="6" t="s">
        <v>883</v>
      </c>
      <c r="C16" t="s">
        <v>932</v>
      </c>
      <c r="D16" t="s">
        <v>1000</v>
      </c>
      <c r="E16" s="8" t="s">
        <v>1055</v>
      </c>
      <c r="F16" s="44" t="s">
        <v>1643</v>
      </c>
      <c r="H16" s="48">
        <v>14</v>
      </c>
    </row>
    <row r="17" spans="1:8" x14ac:dyDescent="0.35">
      <c r="A17" t="s">
        <v>233</v>
      </c>
      <c r="B17" s="6" t="s">
        <v>884</v>
      </c>
      <c r="C17" t="s">
        <v>933</v>
      </c>
      <c r="D17" t="s">
        <v>1001</v>
      </c>
      <c r="E17" s="8" t="s">
        <v>982</v>
      </c>
      <c r="F17" s="44">
        <v>316</v>
      </c>
      <c r="H17" s="48">
        <v>15</v>
      </c>
    </row>
    <row r="18" spans="1:8" x14ac:dyDescent="0.35">
      <c r="A18" t="s">
        <v>439</v>
      </c>
      <c r="B18" s="6" t="s">
        <v>443</v>
      </c>
      <c r="C18" t="s">
        <v>934</v>
      </c>
      <c r="D18" t="s">
        <v>989</v>
      </c>
      <c r="E18" s="8" t="s">
        <v>1056</v>
      </c>
      <c r="F18" s="44">
        <v>317</v>
      </c>
      <c r="H18" s="48">
        <v>15</v>
      </c>
    </row>
    <row r="19" spans="1:8" ht="29" x14ac:dyDescent="0.35">
      <c r="A19" t="s">
        <v>310</v>
      </c>
      <c r="B19" s="6" t="s">
        <v>885</v>
      </c>
      <c r="C19" t="s">
        <v>935</v>
      </c>
      <c r="D19" t="s">
        <v>1002</v>
      </c>
      <c r="E19" s="8" t="s">
        <v>1057</v>
      </c>
      <c r="F19" s="44" t="s">
        <v>1644</v>
      </c>
      <c r="H19" s="48">
        <v>16</v>
      </c>
    </row>
    <row r="20" spans="1:8" x14ac:dyDescent="0.35">
      <c r="A20" t="s">
        <v>1099</v>
      </c>
      <c r="B20" s="6" t="s">
        <v>873</v>
      </c>
      <c r="C20" t="s">
        <v>936</v>
      </c>
      <c r="D20" t="s">
        <v>1003</v>
      </c>
      <c r="E20" s="8" t="s">
        <v>1058</v>
      </c>
      <c r="F20" s="44">
        <v>323</v>
      </c>
      <c r="H20" s="48">
        <v>17</v>
      </c>
    </row>
    <row r="21" spans="1:8" x14ac:dyDescent="0.35">
      <c r="A21" t="s">
        <v>1100</v>
      </c>
      <c r="B21" s="6" t="s">
        <v>886</v>
      </c>
      <c r="C21" t="s">
        <v>937</v>
      </c>
      <c r="D21" t="s">
        <v>1004</v>
      </c>
      <c r="E21" s="8" t="s">
        <v>1059</v>
      </c>
      <c r="F21" s="44" t="s">
        <v>1645</v>
      </c>
      <c r="H21" s="48" t="s">
        <v>1498</v>
      </c>
    </row>
    <row r="22" spans="1:8" x14ac:dyDescent="0.35">
      <c r="A22" t="s">
        <v>448</v>
      </c>
      <c r="B22" s="6" t="s">
        <v>887</v>
      </c>
      <c r="C22" t="s">
        <v>938</v>
      </c>
      <c r="D22" t="s">
        <v>1005</v>
      </c>
      <c r="E22" s="8" t="s">
        <v>1060</v>
      </c>
      <c r="F22" s="44" t="s">
        <v>1647</v>
      </c>
      <c r="H22" s="48">
        <v>19</v>
      </c>
    </row>
    <row r="23" spans="1:8" x14ac:dyDescent="0.35">
      <c r="A23" t="s">
        <v>538</v>
      </c>
      <c r="B23" s="6" t="s">
        <v>888</v>
      </c>
      <c r="C23" t="s">
        <v>939</v>
      </c>
      <c r="D23" t="s">
        <v>1006</v>
      </c>
      <c r="E23" s="8" t="s">
        <v>1061</v>
      </c>
      <c r="F23" s="44" t="s">
        <v>1646</v>
      </c>
      <c r="H23" s="48">
        <v>20</v>
      </c>
    </row>
    <row r="24" spans="1:8" ht="29" x14ac:dyDescent="0.35">
      <c r="A24" t="s">
        <v>281</v>
      </c>
      <c r="B24" s="6" t="s">
        <v>889</v>
      </c>
      <c r="C24" t="s">
        <v>940</v>
      </c>
      <c r="D24" t="s">
        <v>1007</v>
      </c>
      <c r="E24" s="8" t="s">
        <v>1062</v>
      </c>
      <c r="F24" s="44" t="s">
        <v>1648</v>
      </c>
      <c r="H24" s="48">
        <v>20.21</v>
      </c>
    </row>
    <row r="25" spans="1:8" x14ac:dyDescent="0.35">
      <c r="A25" t="s">
        <v>1101</v>
      </c>
      <c r="B25" s="6" t="s">
        <v>874</v>
      </c>
      <c r="C25" t="s">
        <v>941</v>
      </c>
      <c r="D25" t="s">
        <v>1008</v>
      </c>
      <c r="E25" s="8" t="s">
        <v>1063</v>
      </c>
      <c r="F25" s="44">
        <v>337</v>
      </c>
      <c r="H25" s="48">
        <v>22</v>
      </c>
    </row>
    <row r="26" spans="1:8" x14ac:dyDescent="0.35">
      <c r="A26" t="s">
        <v>304</v>
      </c>
      <c r="B26" s="6" t="s">
        <v>875</v>
      </c>
      <c r="C26" t="s">
        <v>942</v>
      </c>
      <c r="D26" t="s">
        <v>1009</v>
      </c>
      <c r="E26" s="8" t="s">
        <v>1064</v>
      </c>
      <c r="F26" s="44">
        <v>338</v>
      </c>
      <c r="H26" s="48">
        <v>22</v>
      </c>
    </row>
    <row r="27" spans="1:8" x14ac:dyDescent="0.35">
      <c r="A27" t="s">
        <v>1102</v>
      </c>
      <c r="B27" s="6" t="s">
        <v>876</v>
      </c>
      <c r="C27" t="s">
        <v>943</v>
      </c>
      <c r="D27" t="s">
        <v>1010</v>
      </c>
      <c r="E27" s="8" t="s">
        <v>1065</v>
      </c>
      <c r="F27" s="44">
        <v>341</v>
      </c>
      <c r="H27" s="48">
        <v>23</v>
      </c>
    </row>
    <row r="28" spans="1:8" x14ac:dyDescent="0.35">
      <c r="A28" t="s">
        <v>417</v>
      </c>
      <c r="B28" s="6" t="s">
        <v>890</v>
      </c>
      <c r="C28" t="s">
        <v>944</v>
      </c>
      <c r="D28" t="s">
        <v>1011</v>
      </c>
      <c r="E28" s="8" t="s">
        <v>1066</v>
      </c>
      <c r="F28" s="44">
        <v>342</v>
      </c>
      <c r="H28" s="48">
        <v>23</v>
      </c>
    </row>
    <row r="29" spans="1:8" x14ac:dyDescent="0.35">
      <c r="A29" t="s">
        <v>540</v>
      </c>
      <c r="B29" s="6" t="s">
        <v>891</v>
      </c>
      <c r="C29" t="s">
        <v>945</v>
      </c>
      <c r="D29" t="s">
        <v>1012</v>
      </c>
      <c r="E29" s="8" t="s">
        <v>1067</v>
      </c>
      <c r="F29" s="44" t="s">
        <v>1649</v>
      </c>
      <c r="H29" s="48">
        <v>24</v>
      </c>
    </row>
    <row r="30" spans="1:8" ht="29" x14ac:dyDescent="0.35">
      <c r="A30" t="s">
        <v>551</v>
      </c>
      <c r="B30" s="6" t="s">
        <v>892</v>
      </c>
      <c r="C30" t="s">
        <v>946</v>
      </c>
      <c r="D30" t="s">
        <v>1013</v>
      </c>
      <c r="E30" s="8" t="s">
        <v>1068</v>
      </c>
      <c r="F30" s="44">
        <v>352</v>
      </c>
      <c r="H30" s="48">
        <v>24</v>
      </c>
    </row>
    <row r="31" spans="1:8" x14ac:dyDescent="0.35">
      <c r="A31" t="s">
        <v>447</v>
      </c>
      <c r="B31" s="6" t="s">
        <v>893</v>
      </c>
      <c r="C31" t="s">
        <v>947</v>
      </c>
      <c r="D31" t="s">
        <v>1014</v>
      </c>
      <c r="E31" s="8" t="s">
        <v>1069</v>
      </c>
      <c r="F31" s="44" t="s">
        <v>1650</v>
      </c>
      <c r="H31" s="48">
        <v>25</v>
      </c>
    </row>
    <row r="32" spans="1:8" x14ac:dyDescent="0.35">
      <c r="A32" t="s">
        <v>476</v>
      </c>
      <c r="B32" s="6" t="s">
        <v>894</v>
      </c>
      <c r="C32" t="s">
        <v>948</v>
      </c>
      <c r="D32" t="s">
        <v>1015</v>
      </c>
      <c r="E32" s="8" t="s">
        <v>1070</v>
      </c>
      <c r="F32" s="44" t="s">
        <v>1651</v>
      </c>
      <c r="H32" s="48">
        <v>28</v>
      </c>
    </row>
    <row r="33" spans="1:8" x14ac:dyDescent="0.35">
      <c r="A33" t="s">
        <v>1103</v>
      </c>
      <c r="B33" s="6" t="s">
        <v>895</v>
      </c>
      <c r="C33" t="s">
        <v>949</v>
      </c>
      <c r="D33" t="s">
        <v>1016</v>
      </c>
      <c r="E33" s="8" t="s">
        <v>1018</v>
      </c>
      <c r="F33" s="44">
        <v>36</v>
      </c>
      <c r="H33" s="48">
        <v>27</v>
      </c>
    </row>
    <row r="34" spans="1:8" ht="29" x14ac:dyDescent="0.35">
      <c r="A34" t="s">
        <v>869</v>
      </c>
      <c r="B34" s="6" t="s">
        <v>985</v>
      </c>
      <c r="C34" t="s">
        <v>982</v>
      </c>
      <c r="D34" t="s">
        <v>984</v>
      </c>
      <c r="E34" s="8" t="s">
        <v>1110</v>
      </c>
      <c r="F34" s="44" t="s">
        <v>1652</v>
      </c>
      <c r="H34" s="48">
        <v>26</v>
      </c>
    </row>
    <row r="35" spans="1:8" ht="29" x14ac:dyDescent="0.35">
      <c r="A35" t="s">
        <v>870</v>
      </c>
      <c r="B35" s="6" t="s">
        <v>988</v>
      </c>
      <c r="C35" t="s">
        <v>983</v>
      </c>
      <c r="D35" t="s">
        <v>987</v>
      </c>
      <c r="E35" s="8" t="s">
        <v>986</v>
      </c>
      <c r="F35" s="44" t="s">
        <v>1653</v>
      </c>
      <c r="H35" s="48">
        <v>26</v>
      </c>
    </row>
    <row r="36" spans="1:8" x14ac:dyDescent="0.35">
      <c r="A36" t="s">
        <v>400</v>
      </c>
      <c r="B36" s="6" t="s">
        <v>896</v>
      </c>
      <c r="C36" t="s">
        <v>950</v>
      </c>
      <c r="D36" t="s">
        <v>1017</v>
      </c>
      <c r="E36" s="8" t="s">
        <v>1071</v>
      </c>
      <c r="F36" s="44" t="s">
        <v>1654</v>
      </c>
      <c r="H36" s="48">
        <v>29</v>
      </c>
    </row>
    <row r="37" spans="1:8" x14ac:dyDescent="0.35">
      <c r="A37" t="s">
        <v>445</v>
      </c>
      <c r="B37" s="6" t="s">
        <v>897</v>
      </c>
      <c r="C37" t="s">
        <v>951</v>
      </c>
      <c r="D37" t="s">
        <v>1018</v>
      </c>
      <c r="E37" s="8" t="s">
        <v>1072</v>
      </c>
      <c r="F37" s="44" t="s">
        <v>1655</v>
      </c>
      <c r="H37" s="48">
        <v>30</v>
      </c>
    </row>
    <row r="38" spans="1:8" x14ac:dyDescent="0.35">
      <c r="A38" t="s">
        <v>229</v>
      </c>
      <c r="B38" s="6" t="s">
        <v>294</v>
      </c>
      <c r="C38" t="s">
        <v>952</v>
      </c>
      <c r="D38" t="s">
        <v>1019</v>
      </c>
      <c r="E38" s="8" t="s">
        <v>1024</v>
      </c>
      <c r="F38" s="44">
        <v>391</v>
      </c>
      <c r="H38" s="48">
        <v>31</v>
      </c>
    </row>
    <row r="39" spans="1:8" x14ac:dyDescent="0.35">
      <c r="A39" t="s">
        <v>414</v>
      </c>
      <c r="B39" s="6" t="s">
        <v>898</v>
      </c>
      <c r="C39" t="s">
        <v>953</v>
      </c>
      <c r="D39" t="s">
        <v>1020</v>
      </c>
      <c r="E39" s="8" t="s">
        <v>1073</v>
      </c>
      <c r="F39" s="44" t="s">
        <v>1656</v>
      </c>
      <c r="H39" s="48">
        <v>32</v>
      </c>
    </row>
    <row r="40" spans="1:8" ht="29" x14ac:dyDescent="0.35">
      <c r="A40" t="s">
        <v>1104</v>
      </c>
      <c r="B40" s="6" t="s">
        <v>899</v>
      </c>
      <c r="C40" t="s">
        <v>954</v>
      </c>
      <c r="D40" t="s">
        <v>1021</v>
      </c>
      <c r="E40" s="8" t="s">
        <v>1074</v>
      </c>
      <c r="F40" s="44" t="s">
        <v>1657</v>
      </c>
      <c r="H40" s="48">
        <v>35</v>
      </c>
    </row>
    <row r="41" spans="1:8" ht="29" x14ac:dyDescent="0.35">
      <c r="A41" t="s">
        <v>380</v>
      </c>
      <c r="B41" s="6" t="s">
        <v>900</v>
      </c>
      <c r="C41" t="s">
        <v>955</v>
      </c>
      <c r="D41" t="s">
        <v>1022</v>
      </c>
      <c r="E41" s="8" t="s">
        <v>1075</v>
      </c>
      <c r="F41" s="44">
        <v>42</v>
      </c>
      <c r="H41" s="48">
        <v>36</v>
      </c>
    </row>
    <row r="42" spans="1:8" x14ac:dyDescent="0.35">
      <c r="A42" t="s">
        <v>273</v>
      </c>
      <c r="B42" s="6" t="s">
        <v>49</v>
      </c>
      <c r="C42" t="s">
        <v>956</v>
      </c>
      <c r="D42" t="s">
        <v>953</v>
      </c>
      <c r="E42" s="8" t="s">
        <v>1076</v>
      </c>
      <c r="F42" s="44" t="s">
        <v>1658</v>
      </c>
      <c r="H42" s="48" t="s">
        <v>1508</v>
      </c>
    </row>
    <row r="43" spans="1:8" x14ac:dyDescent="0.35">
      <c r="A43" t="s">
        <v>465</v>
      </c>
      <c r="B43" s="6" t="s">
        <v>901</v>
      </c>
      <c r="C43" t="s">
        <v>957</v>
      </c>
      <c r="D43" t="s">
        <v>930</v>
      </c>
      <c r="E43" s="8" t="s">
        <v>1077</v>
      </c>
      <c r="F43" s="44">
        <v>61</v>
      </c>
      <c r="H43" s="48">
        <v>46</v>
      </c>
    </row>
    <row r="44" spans="1:8" x14ac:dyDescent="0.35">
      <c r="A44" t="s">
        <v>454</v>
      </c>
      <c r="B44" s="6" t="s">
        <v>902</v>
      </c>
      <c r="C44" t="s">
        <v>958</v>
      </c>
      <c r="D44" t="s">
        <v>1023</v>
      </c>
      <c r="E44" s="8" t="s">
        <v>1078</v>
      </c>
      <c r="F44" s="44">
        <v>62</v>
      </c>
      <c r="H44" s="48">
        <v>47</v>
      </c>
    </row>
    <row r="45" spans="1:8" ht="29" x14ac:dyDescent="0.35">
      <c r="A45" t="s">
        <v>312</v>
      </c>
      <c r="B45" s="6" t="s">
        <v>903</v>
      </c>
      <c r="C45" t="s">
        <v>959</v>
      </c>
      <c r="D45" t="s">
        <v>1024</v>
      </c>
      <c r="E45" s="8" t="s">
        <v>1079</v>
      </c>
      <c r="F45" s="44">
        <v>63</v>
      </c>
      <c r="H45" s="48">
        <v>45</v>
      </c>
    </row>
    <row r="46" spans="1:8" x14ac:dyDescent="0.35">
      <c r="A46" t="s">
        <v>237</v>
      </c>
      <c r="B46" s="6" t="s">
        <v>904</v>
      </c>
      <c r="C46" t="s">
        <v>960</v>
      </c>
      <c r="D46" t="s">
        <v>1025</v>
      </c>
      <c r="E46" s="8" t="s">
        <v>1080</v>
      </c>
      <c r="F46" s="44">
        <v>64</v>
      </c>
      <c r="H46" s="48" t="s">
        <v>1450</v>
      </c>
    </row>
    <row r="47" spans="1:8" ht="29" x14ac:dyDescent="0.35">
      <c r="A47" t="s">
        <v>420</v>
      </c>
      <c r="B47" s="6" t="s">
        <v>905</v>
      </c>
      <c r="C47" t="s">
        <v>961</v>
      </c>
      <c r="D47" t="s">
        <v>1026</v>
      </c>
      <c r="E47" s="8" t="s">
        <v>1081</v>
      </c>
      <c r="F47" s="44">
        <v>71</v>
      </c>
      <c r="H47" s="48">
        <v>49</v>
      </c>
    </row>
    <row r="48" spans="1:8" x14ac:dyDescent="0.35">
      <c r="A48" t="s">
        <v>320</v>
      </c>
      <c r="B48" s="6" t="s">
        <v>87</v>
      </c>
      <c r="C48" t="s">
        <v>962</v>
      </c>
      <c r="D48" t="s">
        <v>1027</v>
      </c>
      <c r="E48" s="8" t="s">
        <v>1082</v>
      </c>
      <c r="F48" s="44">
        <v>72</v>
      </c>
      <c r="H48" s="48">
        <v>50</v>
      </c>
    </row>
    <row r="49" spans="1:15" x14ac:dyDescent="0.35">
      <c r="A49" t="s">
        <v>547</v>
      </c>
      <c r="B49" s="6" t="s">
        <v>88</v>
      </c>
      <c r="C49" t="s">
        <v>963</v>
      </c>
      <c r="D49" t="s">
        <v>1028</v>
      </c>
      <c r="E49" s="8" t="s">
        <v>1083</v>
      </c>
      <c r="F49" s="44">
        <v>73</v>
      </c>
      <c r="H49" s="48">
        <v>51</v>
      </c>
    </row>
    <row r="50" spans="1:15" x14ac:dyDescent="0.35">
      <c r="A50" t="s">
        <v>1105</v>
      </c>
      <c r="B50" s="6" t="s">
        <v>906</v>
      </c>
      <c r="C50" t="s">
        <v>964</v>
      </c>
      <c r="D50" t="s">
        <v>1029</v>
      </c>
      <c r="E50" s="8" t="s">
        <v>921</v>
      </c>
      <c r="F50" s="44">
        <v>74</v>
      </c>
      <c r="H50" s="48">
        <v>52</v>
      </c>
    </row>
    <row r="51" spans="1:15" x14ac:dyDescent="0.35">
      <c r="A51" t="s">
        <v>223</v>
      </c>
      <c r="B51" s="6" t="s">
        <v>907</v>
      </c>
      <c r="C51" t="s">
        <v>965</v>
      </c>
      <c r="D51" t="s">
        <v>1030</v>
      </c>
      <c r="E51" s="8" t="s">
        <v>1084</v>
      </c>
      <c r="F51" s="44">
        <v>75</v>
      </c>
      <c r="H51" s="48" t="s">
        <v>1495</v>
      </c>
    </row>
    <row r="52" spans="1:15" x14ac:dyDescent="0.35">
      <c r="A52" t="s">
        <v>148</v>
      </c>
      <c r="B52" s="6" t="s">
        <v>908</v>
      </c>
      <c r="C52" t="s">
        <v>966</v>
      </c>
      <c r="D52" t="s">
        <v>1031</v>
      </c>
      <c r="E52" s="8" t="s">
        <v>1085</v>
      </c>
      <c r="F52" s="44">
        <v>81</v>
      </c>
      <c r="H52" s="48">
        <v>64</v>
      </c>
    </row>
    <row r="53" spans="1:15" x14ac:dyDescent="0.35">
      <c r="A53" t="s">
        <v>449</v>
      </c>
      <c r="B53" s="6" t="s">
        <v>909</v>
      </c>
      <c r="C53" t="s">
        <v>967</v>
      </c>
      <c r="D53" t="s">
        <v>1032</v>
      </c>
      <c r="E53" s="8" t="s">
        <v>1086</v>
      </c>
      <c r="F53" s="44">
        <v>82</v>
      </c>
      <c r="H53" s="48">
        <v>65</v>
      </c>
    </row>
    <row r="54" spans="1:15" ht="29" x14ac:dyDescent="0.35">
      <c r="A54" t="s">
        <v>300</v>
      </c>
      <c r="B54" s="6" t="s">
        <v>1451</v>
      </c>
      <c r="C54" t="s">
        <v>968</v>
      </c>
      <c r="D54" t="s">
        <v>1033</v>
      </c>
      <c r="E54" s="8" t="s">
        <v>1087</v>
      </c>
      <c r="F54" s="44">
        <v>83</v>
      </c>
      <c r="H54" s="48">
        <v>66</v>
      </c>
    </row>
    <row r="55" spans="1:15" x14ac:dyDescent="0.35">
      <c r="A55" t="s">
        <v>257</v>
      </c>
      <c r="B55" s="6" t="s">
        <v>60</v>
      </c>
      <c r="C55" t="s">
        <v>969</v>
      </c>
      <c r="D55" t="s">
        <v>1034</v>
      </c>
      <c r="E55" s="8" t="s">
        <v>1076</v>
      </c>
      <c r="F55" s="44">
        <v>84</v>
      </c>
      <c r="H55" s="48">
        <v>68</v>
      </c>
    </row>
    <row r="56" spans="1:15" x14ac:dyDescent="0.35">
      <c r="A56" t="s">
        <v>392</v>
      </c>
      <c r="B56" s="6" t="s">
        <v>910</v>
      </c>
      <c r="C56" t="s">
        <v>970</v>
      </c>
      <c r="D56" t="s">
        <v>1035</v>
      </c>
      <c r="E56" s="8" t="s">
        <v>1088</v>
      </c>
      <c r="F56" s="44">
        <v>85</v>
      </c>
      <c r="H56" s="48">
        <v>77</v>
      </c>
    </row>
    <row r="57" spans="1:15" x14ac:dyDescent="0.35">
      <c r="A57" t="s">
        <v>378</v>
      </c>
      <c r="B57" s="6" t="s">
        <v>911</v>
      </c>
      <c r="C57" t="s">
        <v>971</v>
      </c>
      <c r="D57" t="s">
        <v>1027</v>
      </c>
      <c r="E57" s="8" t="s">
        <v>1063</v>
      </c>
      <c r="F57" s="44">
        <v>86</v>
      </c>
      <c r="H57" s="48" t="s">
        <v>1509</v>
      </c>
    </row>
    <row r="58" spans="1:15" ht="29" x14ac:dyDescent="0.35">
      <c r="A58" t="s">
        <v>306</v>
      </c>
      <c r="B58" s="6" t="s">
        <v>912</v>
      </c>
      <c r="C58" t="s">
        <v>972</v>
      </c>
      <c r="D58" t="s">
        <v>997</v>
      </c>
      <c r="E58" s="8" t="s">
        <v>1089</v>
      </c>
      <c r="F58" s="44">
        <v>87</v>
      </c>
      <c r="H58" s="48">
        <v>72</v>
      </c>
    </row>
    <row r="59" spans="1:15" x14ac:dyDescent="0.35">
      <c r="A59" t="s">
        <v>1106</v>
      </c>
      <c r="B59" s="6" t="s">
        <v>913</v>
      </c>
      <c r="C59" t="s">
        <v>973</v>
      </c>
      <c r="D59" t="s">
        <v>1036</v>
      </c>
      <c r="E59" s="8" t="s">
        <v>1090</v>
      </c>
      <c r="F59" s="44">
        <v>88</v>
      </c>
      <c r="H59" s="48" t="s">
        <v>1512</v>
      </c>
    </row>
    <row r="60" spans="1:15" x14ac:dyDescent="0.35">
      <c r="A60" t="s">
        <v>1107</v>
      </c>
      <c r="B60" s="6" t="s">
        <v>877</v>
      </c>
      <c r="C60" t="s">
        <v>974</v>
      </c>
      <c r="D60" t="s">
        <v>1037</v>
      </c>
      <c r="E60" s="8" t="s">
        <v>966</v>
      </c>
      <c r="F60" s="44">
        <v>91</v>
      </c>
      <c r="H60" s="48">
        <v>84</v>
      </c>
    </row>
    <row r="61" spans="1:15" x14ac:dyDescent="0.35">
      <c r="A61" t="s">
        <v>1108</v>
      </c>
      <c r="B61" s="6" t="s">
        <v>71</v>
      </c>
      <c r="C61" t="s">
        <v>975</v>
      </c>
      <c r="D61" t="s">
        <v>1038</v>
      </c>
      <c r="E61" s="8" t="s">
        <v>1091</v>
      </c>
      <c r="F61" s="44">
        <v>92</v>
      </c>
      <c r="H61" s="48">
        <v>85</v>
      </c>
      <c r="K61" s="20"/>
      <c r="L61" s="20"/>
    </row>
    <row r="62" spans="1:15" x14ac:dyDescent="0.35">
      <c r="A62" t="s">
        <v>159</v>
      </c>
      <c r="B62" s="6" t="s">
        <v>914</v>
      </c>
      <c r="C62" t="s">
        <v>976</v>
      </c>
      <c r="D62" t="s">
        <v>958</v>
      </c>
      <c r="E62" s="8" t="s">
        <v>1092</v>
      </c>
      <c r="F62" s="44">
        <v>93</v>
      </c>
      <c r="H62" s="48" t="s">
        <v>1510</v>
      </c>
      <c r="K62" s="22"/>
      <c r="L62" s="20"/>
    </row>
    <row r="63" spans="1:15" x14ac:dyDescent="0.35">
      <c r="A63" t="s">
        <v>418</v>
      </c>
      <c r="B63" s="6" t="s">
        <v>915</v>
      </c>
      <c r="C63" t="s">
        <v>977</v>
      </c>
      <c r="D63" t="s">
        <v>1039</v>
      </c>
      <c r="E63" s="8" t="s">
        <v>1078</v>
      </c>
      <c r="F63" s="44">
        <v>94</v>
      </c>
      <c r="H63" s="48">
        <v>37</v>
      </c>
      <c r="J63" s="20"/>
      <c r="K63" s="20"/>
      <c r="L63" s="20"/>
      <c r="M63" s="20"/>
      <c r="N63" s="20"/>
    </row>
    <row r="64" spans="1:15" ht="29" x14ac:dyDescent="0.35">
      <c r="A64" t="s">
        <v>1109</v>
      </c>
      <c r="B64" s="6" t="s">
        <v>916</v>
      </c>
      <c r="C64" t="s">
        <v>978</v>
      </c>
      <c r="D64" t="s">
        <v>1040</v>
      </c>
      <c r="E64" s="8" t="s">
        <v>1077</v>
      </c>
      <c r="F64" s="44">
        <v>95</v>
      </c>
      <c r="H64" s="48">
        <v>94</v>
      </c>
      <c r="I64" s="20"/>
      <c r="K64" s="20"/>
      <c r="L64" s="20"/>
      <c r="M64" s="20"/>
      <c r="O64" s="20"/>
    </row>
    <row r="65" spans="1:15" ht="29" x14ac:dyDescent="0.35">
      <c r="A65" t="s">
        <v>477</v>
      </c>
      <c r="B65" s="6" t="s">
        <v>917</v>
      </c>
      <c r="C65" t="s">
        <v>979</v>
      </c>
      <c r="D65" t="s">
        <v>1041</v>
      </c>
      <c r="E65" s="8" t="s">
        <v>1093</v>
      </c>
      <c r="F65" s="44">
        <v>96</v>
      </c>
      <c r="H65" s="48" t="s">
        <v>1511</v>
      </c>
      <c r="L65" s="20"/>
      <c r="M65" s="20"/>
      <c r="O65" s="20"/>
    </row>
    <row r="66" spans="1:15" x14ac:dyDescent="0.35">
      <c r="A66" t="s">
        <v>176</v>
      </c>
      <c r="B66" s="6" t="s">
        <v>918</v>
      </c>
      <c r="C66" t="s">
        <v>980</v>
      </c>
      <c r="D66" t="s">
        <v>1042</v>
      </c>
      <c r="E66" s="8" t="s">
        <v>1094</v>
      </c>
      <c r="F66" s="44">
        <v>99</v>
      </c>
      <c r="H66" s="48" t="s">
        <v>1513</v>
      </c>
      <c r="O66" s="20"/>
    </row>
    <row r="67" spans="1:15" ht="29" x14ac:dyDescent="0.35">
      <c r="A67" t="s">
        <v>386</v>
      </c>
      <c r="B67" s="6" t="s">
        <v>919</v>
      </c>
      <c r="C67" t="s">
        <v>981</v>
      </c>
      <c r="D67" t="s">
        <v>1043</v>
      </c>
      <c r="E67" s="8" t="s">
        <v>1095</v>
      </c>
      <c r="F67" s="44" t="s">
        <v>1659</v>
      </c>
      <c r="H67" s="48">
        <v>96</v>
      </c>
      <c r="O67" s="20"/>
    </row>
    <row r="68" spans="1:15" x14ac:dyDescent="0.35">
      <c r="E68"/>
      <c r="F68" s="45"/>
      <c r="O68" s="20"/>
    </row>
    <row r="69" spans="1:15" x14ac:dyDescent="0.35">
      <c r="F69" s="45"/>
    </row>
    <row r="70" spans="1:15" x14ac:dyDescent="0.35">
      <c r="F70" s="45"/>
    </row>
    <row r="71" spans="1:15" x14ac:dyDescent="0.35">
      <c r="F71" s="45"/>
    </row>
    <row r="72" spans="1:15" x14ac:dyDescent="0.35">
      <c r="F72" s="45"/>
    </row>
    <row r="73" spans="1:15" x14ac:dyDescent="0.35">
      <c r="F73" s="45"/>
    </row>
    <row r="74" spans="1:15" x14ac:dyDescent="0.35">
      <c r="F74" s="45"/>
    </row>
    <row r="75" spans="1:15" x14ac:dyDescent="0.35">
      <c r="F75" s="45"/>
    </row>
    <row r="76" spans="1:15" x14ac:dyDescent="0.35">
      <c r="F76" s="45"/>
    </row>
    <row r="77" spans="1:15" x14ac:dyDescent="0.35">
      <c r="F77" s="45"/>
    </row>
    <row r="78" spans="1:15" x14ac:dyDescent="0.35">
      <c r="F78" s="45"/>
    </row>
    <row r="79" spans="1:15" x14ac:dyDescent="0.35">
      <c r="F79" s="45"/>
    </row>
    <row r="80" spans="1:15" x14ac:dyDescent="0.35">
      <c r="F80" s="45"/>
    </row>
    <row r="81" spans="6:6" x14ac:dyDescent="0.35">
      <c r="F81" s="45"/>
    </row>
    <row r="82" spans="6:6" x14ac:dyDescent="0.35">
      <c r="F82" s="45"/>
    </row>
    <row r="83" spans="6:6" x14ac:dyDescent="0.35">
      <c r="F83" s="45"/>
    </row>
    <row r="84" spans="6:6" x14ac:dyDescent="0.35">
      <c r="F84" s="45"/>
    </row>
    <row r="85" spans="6:6" x14ac:dyDescent="0.35">
      <c r="F85" s="45"/>
    </row>
    <row r="86" spans="6:6" x14ac:dyDescent="0.35">
      <c r="F86" s="45"/>
    </row>
    <row r="87" spans="6:6" x14ac:dyDescent="0.35">
      <c r="F87" s="45"/>
    </row>
    <row r="88" spans="6:6" x14ac:dyDescent="0.35">
      <c r="F88" s="45"/>
    </row>
    <row r="89" spans="6:6" x14ac:dyDescent="0.35">
      <c r="F89" s="45"/>
    </row>
    <row r="90" spans="6:6" x14ac:dyDescent="0.35">
      <c r="F90" s="45"/>
    </row>
    <row r="91" spans="6:6" x14ac:dyDescent="0.35">
      <c r="F91" s="45"/>
    </row>
    <row r="92" spans="6:6" x14ac:dyDescent="0.35">
      <c r="F92" s="45"/>
    </row>
    <row r="93" spans="6:6" x14ac:dyDescent="0.35">
      <c r="F93" s="45"/>
    </row>
    <row r="94" spans="6:6" x14ac:dyDescent="0.35">
      <c r="F94" s="45"/>
    </row>
    <row r="95" spans="6:6" x14ac:dyDescent="0.35">
      <c r="F95" s="45"/>
    </row>
    <row r="96" spans="6:6" x14ac:dyDescent="0.35">
      <c r="F96" s="45"/>
    </row>
    <row r="97" spans="6:6" x14ac:dyDescent="0.35">
      <c r="F97" s="45"/>
    </row>
    <row r="98" spans="6:6" x14ac:dyDescent="0.35">
      <c r="F98" s="45"/>
    </row>
    <row r="99" spans="6:6" x14ac:dyDescent="0.35">
      <c r="F99" s="45"/>
    </row>
    <row r="100" spans="6:6" x14ac:dyDescent="0.35">
      <c r="F100" s="45"/>
    </row>
    <row r="101" spans="6:6" x14ac:dyDescent="0.35">
      <c r="F101" s="45"/>
    </row>
    <row r="102" spans="6:6" x14ac:dyDescent="0.35">
      <c r="F102" s="45"/>
    </row>
    <row r="103" spans="6:6" x14ac:dyDescent="0.35">
      <c r="F103" s="45"/>
    </row>
    <row r="104" spans="6:6" x14ac:dyDescent="0.35">
      <c r="F104" s="45"/>
    </row>
    <row r="105" spans="6:6" x14ac:dyDescent="0.35">
      <c r="F105" s="45"/>
    </row>
    <row r="106" spans="6:6" x14ac:dyDescent="0.35">
      <c r="F106" s="45"/>
    </row>
    <row r="107" spans="6:6" x14ac:dyDescent="0.35">
      <c r="F107" s="45"/>
    </row>
    <row r="108" spans="6:6" x14ac:dyDescent="0.35">
      <c r="F108" s="45"/>
    </row>
    <row r="109" spans="6:6" x14ac:dyDescent="0.35">
      <c r="F109" s="45"/>
    </row>
    <row r="110" spans="6:6" x14ac:dyDescent="0.35">
      <c r="F110" s="45"/>
    </row>
    <row r="111" spans="6:6" x14ac:dyDescent="0.35">
      <c r="F111" s="45"/>
    </row>
    <row r="112" spans="6:6" x14ac:dyDescent="0.35">
      <c r="F112" s="45"/>
    </row>
    <row r="113" spans="6:6" x14ac:dyDescent="0.35">
      <c r="F113" s="45"/>
    </row>
    <row r="114" spans="6:6" x14ac:dyDescent="0.35">
      <c r="F114" s="45"/>
    </row>
    <row r="115" spans="6:6" x14ac:dyDescent="0.35">
      <c r="F115" s="45"/>
    </row>
    <row r="116" spans="6:6" x14ac:dyDescent="0.35">
      <c r="F116" s="45"/>
    </row>
    <row r="117" spans="6:6" x14ac:dyDescent="0.35">
      <c r="F117" s="45"/>
    </row>
    <row r="118" spans="6:6" x14ac:dyDescent="0.35">
      <c r="F118" s="45"/>
    </row>
    <row r="119" spans="6:6" x14ac:dyDescent="0.35">
      <c r="F119" s="45"/>
    </row>
    <row r="120" spans="6:6" x14ac:dyDescent="0.35">
      <c r="F120" s="45"/>
    </row>
    <row r="121" spans="6:6" x14ac:dyDescent="0.35">
      <c r="F121" s="45"/>
    </row>
    <row r="122" spans="6:6" x14ac:dyDescent="0.35">
      <c r="F122" s="45"/>
    </row>
    <row r="123" spans="6:6" x14ac:dyDescent="0.35">
      <c r="F123" s="45"/>
    </row>
    <row r="124" spans="6:6" x14ac:dyDescent="0.35">
      <c r="F124" s="45"/>
    </row>
    <row r="125" spans="6:6" x14ac:dyDescent="0.35">
      <c r="F125" s="45"/>
    </row>
    <row r="126" spans="6:6" x14ac:dyDescent="0.35">
      <c r="F126" s="45"/>
    </row>
    <row r="127" spans="6:6" x14ac:dyDescent="0.35">
      <c r="F127" s="45"/>
    </row>
    <row r="128" spans="6:6" x14ac:dyDescent="0.35">
      <c r="F128" s="45"/>
    </row>
    <row r="129" spans="6:6" x14ac:dyDescent="0.35">
      <c r="F129" s="45"/>
    </row>
    <row r="130" spans="6:6" x14ac:dyDescent="0.35">
      <c r="F130" s="45"/>
    </row>
    <row r="131" spans="6:6" x14ac:dyDescent="0.35">
      <c r="F131" s="45"/>
    </row>
    <row r="132" spans="6:6" x14ac:dyDescent="0.35">
      <c r="F132" s="45"/>
    </row>
    <row r="133" spans="6:6" x14ac:dyDescent="0.35">
      <c r="F133" s="45"/>
    </row>
    <row r="134" spans="6:6" x14ac:dyDescent="0.35">
      <c r="F134" s="45"/>
    </row>
    <row r="135" spans="6:6" x14ac:dyDescent="0.35">
      <c r="F135" s="45"/>
    </row>
    <row r="136" spans="6:6" x14ac:dyDescent="0.35">
      <c r="F136" s="45"/>
    </row>
    <row r="137" spans="6:6" x14ac:dyDescent="0.35">
      <c r="F137" s="45"/>
    </row>
    <row r="138" spans="6:6" x14ac:dyDescent="0.35">
      <c r="F138" s="45"/>
    </row>
    <row r="139" spans="6:6" x14ac:dyDescent="0.35">
      <c r="F139" s="45"/>
    </row>
    <row r="140" spans="6:6" x14ac:dyDescent="0.35">
      <c r="F140" s="45"/>
    </row>
    <row r="141" spans="6:6" x14ac:dyDescent="0.35">
      <c r="F141" s="45"/>
    </row>
    <row r="142" spans="6:6" x14ac:dyDescent="0.35">
      <c r="F142" s="45"/>
    </row>
    <row r="143" spans="6:6" x14ac:dyDescent="0.35">
      <c r="F143" s="45"/>
    </row>
    <row r="144" spans="6:6" x14ac:dyDescent="0.35">
      <c r="F144" s="45"/>
    </row>
    <row r="145" spans="6:6" x14ac:dyDescent="0.35">
      <c r="F145" s="45"/>
    </row>
    <row r="146" spans="6:6" x14ac:dyDescent="0.35">
      <c r="F146" s="45"/>
    </row>
    <row r="147" spans="6:6" x14ac:dyDescent="0.35">
      <c r="F147" s="45"/>
    </row>
    <row r="148" spans="6:6" x14ac:dyDescent="0.35">
      <c r="F148" s="45"/>
    </row>
    <row r="149" spans="6:6" x14ac:dyDescent="0.35">
      <c r="F149" s="45"/>
    </row>
    <row r="150" spans="6:6" x14ac:dyDescent="0.35">
      <c r="F150" s="45"/>
    </row>
    <row r="151" spans="6:6" x14ac:dyDescent="0.35">
      <c r="F151" s="45"/>
    </row>
    <row r="152" spans="6:6" x14ac:dyDescent="0.35">
      <c r="F152" s="45"/>
    </row>
    <row r="153" spans="6:6" x14ac:dyDescent="0.35">
      <c r="F153" s="45"/>
    </row>
    <row r="154" spans="6:6" x14ac:dyDescent="0.35">
      <c r="F154" s="45"/>
    </row>
    <row r="155" spans="6:6" x14ac:dyDescent="0.35">
      <c r="F155" s="45"/>
    </row>
    <row r="156" spans="6:6" x14ac:dyDescent="0.35">
      <c r="F156" s="45"/>
    </row>
    <row r="157" spans="6:6" x14ac:dyDescent="0.35">
      <c r="F157" s="45"/>
    </row>
    <row r="158" spans="6:6" x14ac:dyDescent="0.35">
      <c r="F158" s="45"/>
    </row>
    <row r="159" spans="6:6" x14ac:dyDescent="0.35">
      <c r="F159" s="45"/>
    </row>
    <row r="160" spans="6:6" x14ac:dyDescent="0.35">
      <c r="F160" s="45"/>
    </row>
    <row r="161" spans="6:6" x14ac:dyDescent="0.35">
      <c r="F161" s="45"/>
    </row>
    <row r="162" spans="6:6" x14ac:dyDescent="0.35">
      <c r="F162" s="45"/>
    </row>
    <row r="163" spans="6:6" x14ac:dyDescent="0.35">
      <c r="F163" s="45"/>
    </row>
    <row r="164" spans="6:6" x14ac:dyDescent="0.35">
      <c r="F164" s="45"/>
    </row>
    <row r="165" spans="6:6" x14ac:dyDescent="0.35">
      <c r="F165" s="45"/>
    </row>
    <row r="166" spans="6:6" x14ac:dyDescent="0.35">
      <c r="F166" s="45"/>
    </row>
    <row r="167" spans="6:6" x14ac:dyDescent="0.35">
      <c r="F167" s="45"/>
    </row>
    <row r="168" spans="6:6" x14ac:dyDescent="0.35">
      <c r="F168" s="45"/>
    </row>
    <row r="169" spans="6:6" x14ac:dyDescent="0.35">
      <c r="F169" s="45"/>
    </row>
    <row r="170" spans="6:6" x14ac:dyDescent="0.35">
      <c r="F170" s="45"/>
    </row>
    <row r="171" spans="6:6" x14ac:dyDescent="0.35">
      <c r="F171" s="45"/>
    </row>
    <row r="172" spans="6:6" x14ac:dyDescent="0.35">
      <c r="F172" s="45"/>
    </row>
  </sheetData>
  <sortState xmlns:xlrd2="http://schemas.microsoft.com/office/spreadsheetml/2017/richdata2" ref="A4:H69">
    <sortCondition ref="A4:A69"/>
  </sortState>
  <phoneticPr fontId="8"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F1144-8E71-4711-A8B6-A160B52B6B9D}">
  <dimension ref="A1:K503"/>
  <sheetViews>
    <sheetView workbookViewId="0">
      <selection activeCell="B94" sqref="B94"/>
    </sheetView>
  </sheetViews>
  <sheetFormatPr defaultRowHeight="14.5" x14ac:dyDescent="0.35"/>
  <cols>
    <col min="1" max="1" width="9.81640625" customWidth="1"/>
    <col min="2" max="2" width="26.453125" customWidth="1"/>
    <col min="3" max="3" width="13.26953125" style="5" customWidth="1"/>
    <col min="4" max="4" width="12.08984375" style="5" customWidth="1"/>
    <col min="5" max="5" width="13.54296875" style="16" customWidth="1"/>
    <col min="6" max="6" width="19.90625" style="51" hidden="1" customWidth="1"/>
    <col min="7" max="7" width="19.90625" style="46" hidden="1" customWidth="1"/>
  </cols>
  <sheetData>
    <row r="1" spans="1:7" ht="23.5" x14ac:dyDescent="0.55000000000000004">
      <c r="A1" s="12" t="s">
        <v>1906</v>
      </c>
      <c r="F1" s="46"/>
    </row>
    <row r="2" spans="1:7" x14ac:dyDescent="0.35">
      <c r="F2" s="46"/>
    </row>
    <row r="3" spans="1:7" x14ac:dyDescent="0.35">
      <c r="A3" s="2" t="s">
        <v>871</v>
      </c>
      <c r="B3" s="2" t="s">
        <v>126</v>
      </c>
      <c r="C3" s="4">
        <v>2005</v>
      </c>
      <c r="D3" s="4">
        <v>2010</v>
      </c>
      <c r="E3" s="4">
        <v>2015</v>
      </c>
      <c r="F3" s="4" t="s">
        <v>1665</v>
      </c>
      <c r="G3" s="4" t="s">
        <v>1664</v>
      </c>
    </row>
    <row r="4" spans="1:7" x14ac:dyDescent="0.35">
      <c r="A4" t="s">
        <v>1408</v>
      </c>
      <c r="B4" t="s">
        <v>748</v>
      </c>
      <c r="C4" s="5" t="s">
        <v>1161</v>
      </c>
      <c r="D4" s="5" t="s">
        <v>1254</v>
      </c>
      <c r="E4" s="16" t="s">
        <v>1331</v>
      </c>
      <c r="F4" s="51" t="s">
        <v>1666</v>
      </c>
      <c r="G4" s="46">
        <v>11</v>
      </c>
    </row>
    <row r="5" spans="1:7" x14ac:dyDescent="0.35">
      <c r="A5" t="s">
        <v>1409</v>
      </c>
      <c r="B5" t="s">
        <v>723</v>
      </c>
      <c r="C5" s="5" t="s">
        <v>1162</v>
      </c>
      <c r="D5" s="5" t="s">
        <v>1255</v>
      </c>
      <c r="E5" s="16" t="s">
        <v>1093</v>
      </c>
      <c r="F5" s="51" t="s">
        <v>1667</v>
      </c>
    </row>
    <row r="6" spans="1:7" x14ac:dyDescent="0.35">
      <c r="A6" t="s">
        <v>1410</v>
      </c>
      <c r="B6" t="s">
        <v>752</v>
      </c>
      <c r="C6" s="5" t="s">
        <v>1163</v>
      </c>
      <c r="D6" s="5" t="s">
        <v>1256</v>
      </c>
      <c r="E6" s="16" t="s">
        <v>1246</v>
      </c>
      <c r="F6" s="51" t="s">
        <v>1668</v>
      </c>
      <c r="G6" s="46">
        <v>12</v>
      </c>
    </row>
    <row r="7" spans="1:7" x14ac:dyDescent="0.35">
      <c r="A7" t="s">
        <v>1411</v>
      </c>
      <c r="B7" t="s">
        <v>713</v>
      </c>
      <c r="C7" s="5" t="s">
        <v>1164</v>
      </c>
      <c r="D7" s="5" t="s">
        <v>1257</v>
      </c>
      <c r="E7" s="16" t="s">
        <v>1332</v>
      </c>
      <c r="F7" s="51" t="s">
        <v>1669</v>
      </c>
      <c r="G7" s="46">
        <v>13</v>
      </c>
    </row>
    <row r="8" spans="1:7" x14ac:dyDescent="0.35">
      <c r="A8" t="s">
        <v>607</v>
      </c>
      <c r="B8" t="s">
        <v>1111</v>
      </c>
      <c r="C8" s="5" t="s">
        <v>1165</v>
      </c>
      <c r="D8" s="5" t="s">
        <v>1258</v>
      </c>
      <c r="E8" s="16" t="s">
        <v>1333</v>
      </c>
      <c r="F8" s="51">
        <v>110</v>
      </c>
      <c r="G8" s="46">
        <v>21</v>
      </c>
    </row>
    <row r="9" spans="1:7" x14ac:dyDescent="0.35">
      <c r="A9" t="s">
        <v>681</v>
      </c>
      <c r="B9" t="s">
        <v>847</v>
      </c>
      <c r="C9" s="5" t="s">
        <v>1026</v>
      </c>
      <c r="D9" s="5" t="s">
        <v>1259</v>
      </c>
      <c r="E9" s="16" t="s">
        <v>1334</v>
      </c>
      <c r="F9" s="51" t="s">
        <v>1670</v>
      </c>
    </row>
    <row r="10" spans="1:7" ht="22" x14ac:dyDescent="0.35">
      <c r="A10" t="s">
        <v>687</v>
      </c>
      <c r="B10" s="20" t="s">
        <v>1112</v>
      </c>
      <c r="C10" s="5" t="s">
        <v>1166</v>
      </c>
      <c r="D10" s="5" t="s">
        <v>1260</v>
      </c>
      <c r="E10" s="16" t="s">
        <v>1281</v>
      </c>
      <c r="F10" s="221" t="s">
        <v>1777</v>
      </c>
    </row>
    <row r="11" spans="1:7" x14ac:dyDescent="0.35">
      <c r="A11" t="s">
        <v>1412</v>
      </c>
      <c r="B11" s="20" t="s">
        <v>128</v>
      </c>
      <c r="C11" s="5" t="s">
        <v>1167</v>
      </c>
      <c r="D11" s="5" t="s">
        <v>1261</v>
      </c>
      <c r="E11" s="16" t="s">
        <v>1335</v>
      </c>
      <c r="G11" s="51">
        <v>2211</v>
      </c>
    </row>
    <row r="12" spans="1:7" x14ac:dyDescent="0.35">
      <c r="A12" t="s">
        <v>664</v>
      </c>
      <c r="B12" s="20" t="s">
        <v>1160</v>
      </c>
      <c r="C12" s="5" t="s">
        <v>1168</v>
      </c>
      <c r="D12" s="5" t="s">
        <v>1262</v>
      </c>
      <c r="E12" s="16" t="s">
        <v>1336</v>
      </c>
      <c r="G12" s="51">
        <v>2211</v>
      </c>
    </row>
    <row r="13" spans="1:7" x14ac:dyDescent="0.35">
      <c r="A13" t="s">
        <v>1413</v>
      </c>
      <c r="B13" s="212" t="s">
        <v>1113</v>
      </c>
      <c r="C13" s="5" t="s">
        <v>1169</v>
      </c>
      <c r="D13" s="5" t="s">
        <v>1263</v>
      </c>
      <c r="E13" s="16" t="s">
        <v>1337</v>
      </c>
      <c r="F13" s="51" t="s">
        <v>1776</v>
      </c>
    </row>
    <row r="14" spans="1:7" x14ac:dyDescent="0.35">
      <c r="A14" t="s">
        <v>665</v>
      </c>
      <c r="B14" t="s">
        <v>1114</v>
      </c>
      <c r="C14" s="5" t="s">
        <v>1170</v>
      </c>
      <c r="D14" s="5" t="s">
        <v>1264</v>
      </c>
      <c r="E14" s="16" t="s">
        <v>1075</v>
      </c>
      <c r="F14" s="51">
        <v>180</v>
      </c>
    </row>
    <row r="15" spans="1:7" x14ac:dyDescent="0.35">
      <c r="A15" t="s">
        <v>805</v>
      </c>
      <c r="B15" t="s">
        <v>311</v>
      </c>
      <c r="C15" s="5" t="s">
        <v>1171</v>
      </c>
      <c r="D15" s="5" t="s">
        <v>1265</v>
      </c>
      <c r="E15" s="16" t="s">
        <v>1338</v>
      </c>
      <c r="F15" s="51">
        <v>211</v>
      </c>
    </row>
    <row r="16" spans="1:7" x14ac:dyDescent="0.35">
      <c r="A16" t="s">
        <v>705</v>
      </c>
      <c r="B16" t="s">
        <v>250</v>
      </c>
      <c r="C16" s="5" t="s">
        <v>1172</v>
      </c>
      <c r="D16" s="5" t="s">
        <v>1266</v>
      </c>
      <c r="E16" s="16" t="s">
        <v>1084</v>
      </c>
      <c r="F16" s="51">
        <v>212</v>
      </c>
    </row>
    <row r="17" spans="1:6" x14ac:dyDescent="0.35">
      <c r="A17" t="s">
        <v>781</v>
      </c>
      <c r="B17" t="s">
        <v>714</v>
      </c>
      <c r="C17" s="5" t="s">
        <v>1173</v>
      </c>
      <c r="D17" s="5" t="s">
        <v>1076</v>
      </c>
      <c r="E17" s="16" t="s">
        <v>1339</v>
      </c>
      <c r="F17" s="51">
        <v>213</v>
      </c>
    </row>
    <row r="18" spans="1:6" x14ac:dyDescent="0.35">
      <c r="A18" t="s">
        <v>779</v>
      </c>
      <c r="B18" t="s">
        <v>1115</v>
      </c>
      <c r="C18" s="5" t="s">
        <v>1174</v>
      </c>
      <c r="D18" s="5" t="s">
        <v>1267</v>
      </c>
      <c r="E18" s="16" t="s">
        <v>1340</v>
      </c>
      <c r="F18" s="51">
        <v>214</v>
      </c>
    </row>
    <row r="19" spans="1:6" x14ac:dyDescent="0.35">
      <c r="A19" t="s">
        <v>1414</v>
      </c>
      <c r="B19" t="s">
        <v>1116</v>
      </c>
      <c r="C19" s="5" t="s">
        <v>1175</v>
      </c>
      <c r="D19" s="5" t="s">
        <v>1268</v>
      </c>
      <c r="E19" s="16" t="s">
        <v>1341</v>
      </c>
      <c r="F19" s="51" t="s">
        <v>1671</v>
      </c>
    </row>
    <row r="20" spans="1:6" x14ac:dyDescent="0.35">
      <c r="A20" t="s">
        <v>782</v>
      </c>
      <c r="B20" t="s">
        <v>768</v>
      </c>
      <c r="C20" s="5" t="s">
        <v>1176</v>
      </c>
      <c r="D20" s="5" t="s">
        <v>1038</v>
      </c>
      <c r="E20" s="16" t="s">
        <v>1342</v>
      </c>
      <c r="F20" s="51" t="s">
        <v>1672</v>
      </c>
    </row>
    <row r="21" spans="1:6" x14ac:dyDescent="0.35">
      <c r="A21" t="s">
        <v>780</v>
      </c>
      <c r="B21" t="s">
        <v>765</v>
      </c>
      <c r="C21" s="5" t="s">
        <v>1177</v>
      </c>
      <c r="D21" s="5" t="s">
        <v>1269</v>
      </c>
      <c r="E21" s="16" t="s">
        <v>1343</v>
      </c>
      <c r="F21" s="51">
        <v>231</v>
      </c>
    </row>
    <row r="22" spans="1:6" x14ac:dyDescent="0.35">
      <c r="A22" t="s">
        <v>676</v>
      </c>
      <c r="B22" t="s">
        <v>1117</v>
      </c>
      <c r="C22" s="5" t="s">
        <v>1178</v>
      </c>
      <c r="D22" s="5" t="s">
        <v>1270</v>
      </c>
      <c r="E22" s="16" t="s">
        <v>1344</v>
      </c>
      <c r="F22" s="51">
        <v>232</v>
      </c>
    </row>
    <row r="23" spans="1:6" x14ac:dyDescent="0.35">
      <c r="A23" t="s">
        <v>786</v>
      </c>
      <c r="B23" t="s">
        <v>719</v>
      </c>
      <c r="C23" s="5" t="s">
        <v>1179</v>
      </c>
      <c r="D23" s="5" t="s">
        <v>1271</v>
      </c>
      <c r="E23" s="16" t="s">
        <v>1345</v>
      </c>
      <c r="F23" s="51">
        <v>233</v>
      </c>
    </row>
    <row r="24" spans="1:6" x14ac:dyDescent="0.35">
      <c r="A24" t="s">
        <v>785</v>
      </c>
      <c r="B24" t="s">
        <v>718</v>
      </c>
      <c r="C24" s="5" t="s">
        <v>934</v>
      </c>
      <c r="D24" s="5" t="s">
        <v>1272</v>
      </c>
      <c r="E24" s="16" t="s">
        <v>1043</v>
      </c>
      <c r="F24" s="51">
        <v>234</v>
      </c>
    </row>
    <row r="25" spans="1:6" x14ac:dyDescent="0.35">
      <c r="A25" t="s">
        <v>703</v>
      </c>
      <c r="B25" t="s">
        <v>416</v>
      </c>
      <c r="C25" s="5" t="s">
        <v>1180</v>
      </c>
      <c r="D25" s="5" t="s">
        <v>1171</v>
      </c>
      <c r="E25" s="16" t="s">
        <v>1346</v>
      </c>
      <c r="F25" s="51">
        <v>235</v>
      </c>
    </row>
    <row r="26" spans="1:6" x14ac:dyDescent="0.35">
      <c r="A26" t="s">
        <v>815</v>
      </c>
      <c r="B26" t="s">
        <v>733</v>
      </c>
      <c r="C26" s="5" t="s">
        <v>1181</v>
      </c>
      <c r="D26" s="5" t="s">
        <v>1273</v>
      </c>
      <c r="E26" s="16" t="s">
        <v>1347</v>
      </c>
      <c r="F26" s="51">
        <v>236</v>
      </c>
    </row>
    <row r="27" spans="1:6" x14ac:dyDescent="0.35">
      <c r="A27" t="s">
        <v>791</v>
      </c>
      <c r="B27" t="s">
        <v>720</v>
      </c>
      <c r="C27" s="5" t="s">
        <v>1182</v>
      </c>
      <c r="D27" s="5" t="s">
        <v>1274</v>
      </c>
      <c r="E27" s="16" t="s">
        <v>1348</v>
      </c>
      <c r="F27" s="51">
        <v>237</v>
      </c>
    </row>
    <row r="28" spans="1:6" x14ac:dyDescent="0.35">
      <c r="A28" t="s">
        <v>1415</v>
      </c>
      <c r="B28" t="s">
        <v>1118</v>
      </c>
      <c r="C28" s="5" t="s">
        <v>1183</v>
      </c>
      <c r="D28" s="5" t="s">
        <v>1275</v>
      </c>
      <c r="E28" s="16" t="s">
        <v>1349</v>
      </c>
      <c r="F28" s="51">
        <v>239</v>
      </c>
    </row>
    <row r="29" spans="1:6" x14ac:dyDescent="0.35">
      <c r="A29" t="s">
        <v>818</v>
      </c>
      <c r="B29" t="s">
        <v>1119</v>
      </c>
      <c r="C29" s="5" t="s">
        <v>1184</v>
      </c>
      <c r="D29" s="5" t="s">
        <v>1084</v>
      </c>
      <c r="E29" s="16" t="s">
        <v>1350</v>
      </c>
      <c r="F29" s="51" t="s">
        <v>1673</v>
      </c>
    </row>
    <row r="30" spans="1:6" x14ac:dyDescent="0.35">
      <c r="A30" t="s">
        <v>803</v>
      </c>
      <c r="B30" t="s">
        <v>726</v>
      </c>
      <c r="C30" s="5" t="s">
        <v>1185</v>
      </c>
      <c r="D30" s="5" t="s">
        <v>1037</v>
      </c>
      <c r="E30" s="16" t="s">
        <v>1351</v>
      </c>
      <c r="F30" s="51">
        <v>244</v>
      </c>
    </row>
    <row r="31" spans="1:6" x14ac:dyDescent="0.35">
      <c r="A31" t="s">
        <v>1416</v>
      </c>
      <c r="B31" t="s">
        <v>763</v>
      </c>
      <c r="C31" s="5" t="s">
        <v>1186</v>
      </c>
      <c r="D31" s="5" t="s">
        <v>1276</v>
      </c>
      <c r="E31" s="16" t="s">
        <v>1352</v>
      </c>
      <c r="F31" s="51">
        <v>250</v>
      </c>
    </row>
    <row r="32" spans="1:6" x14ac:dyDescent="0.35">
      <c r="A32" t="s">
        <v>682</v>
      </c>
      <c r="B32" t="s">
        <v>848</v>
      </c>
      <c r="C32" s="5" t="s">
        <v>1187</v>
      </c>
      <c r="D32" s="5" t="s">
        <v>1277</v>
      </c>
      <c r="E32" s="16" t="s">
        <v>1162</v>
      </c>
      <c r="F32" s="51" t="s">
        <v>1674</v>
      </c>
    </row>
    <row r="33" spans="1:7" x14ac:dyDescent="0.35">
      <c r="A33" t="s">
        <v>707</v>
      </c>
      <c r="B33" t="s">
        <v>1120</v>
      </c>
      <c r="C33" s="5" t="s">
        <v>1188</v>
      </c>
      <c r="D33" s="5" t="s">
        <v>922</v>
      </c>
      <c r="E33" s="16" t="s">
        <v>1308</v>
      </c>
      <c r="F33" s="51">
        <v>271</v>
      </c>
    </row>
    <row r="34" spans="1:7" x14ac:dyDescent="0.35">
      <c r="A34" t="s">
        <v>804</v>
      </c>
      <c r="B34" t="s">
        <v>750</v>
      </c>
      <c r="C34" s="5" t="s">
        <v>1189</v>
      </c>
      <c r="D34" s="5" t="s">
        <v>1278</v>
      </c>
      <c r="E34" s="16" t="s">
        <v>1353</v>
      </c>
      <c r="F34" s="51">
        <v>272</v>
      </c>
    </row>
    <row r="35" spans="1:7" x14ac:dyDescent="0.35">
      <c r="A35" t="s">
        <v>706</v>
      </c>
      <c r="B35" t="s">
        <v>1121</v>
      </c>
      <c r="C35" s="5" t="s">
        <v>1190</v>
      </c>
      <c r="D35" s="5" t="s">
        <v>1051</v>
      </c>
      <c r="E35" s="16" t="s">
        <v>1354</v>
      </c>
      <c r="F35" s="51" t="s">
        <v>1675</v>
      </c>
    </row>
    <row r="36" spans="1:7" x14ac:dyDescent="0.35">
      <c r="A36" t="s">
        <v>1417</v>
      </c>
      <c r="B36" t="s">
        <v>1122</v>
      </c>
      <c r="C36" s="5" t="s">
        <v>1191</v>
      </c>
      <c r="D36" s="5" t="s">
        <v>1279</v>
      </c>
      <c r="E36" s="16" t="s">
        <v>1355</v>
      </c>
      <c r="F36" s="51">
        <v>281</v>
      </c>
    </row>
    <row r="37" spans="1:7" x14ac:dyDescent="0.35">
      <c r="A37" t="s">
        <v>710</v>
      </c>
      <c r="B37" t="s">
        <v>772</v>
      </c>
      <c r="C37" s="5" t="s">
        <v>1192</v>
      </c>
      <c r="D37" s="5" t="s">
        <v>1280</v>
      </c>
      <c r="E37" s="16" t="s">
        <v>1348</v>
      </c>
      <c r="F37" s="51" t="s">
        <v>1676</v>
      </c>
    </row>
    <row r="38" spans="1:7" x14ac:dyDescent="0.35">
      <c r="A38" t="s">
        <v>814</v>
      </c>
      <c r="B38" t="s">
        <v>732</v>
      </c>
      <c r="C38" s="5" t="s">
        <v>1193</v>
      </c>
      <c r="D38" s="5" t="s">
        <v>1281</v>
      </c>
      <c r="E38" s="16" t="s">
        <v>1356</v>
      </c>
      <c r="F38" s="51" t="s">
        <v>1677</v>
      </c>
    </row>
    <row r="39" spans="1:7" x14ac:dyDescent="0.35">
      <c r="A39" t="s">
        <v>778</v>
      </c>
      <c r="B39" t="s">
        <v>443</v>
      </c>
      <c r="C39" s="5" t="s">
        <v>1194</v>
      </c>
      <c r="D39" s="5" t="s">
        <v>1282</v>
      </c>
      <c r="E39" s="16" t="s">
        <v>1357</v>
      </c>
      <c r="F39" s="51" t="s">
        <v>1678</v>
      </c>
    </row>
    <row r="40" spans="1:7" x14ac:dyDescent="0.35">
      <c r="A40" t="s">
        <v>708</v>
      </c>
      <c r="B40" t="s">
        <v>770</v>
      </c>
      <c r="C40" s="5" t="s">
        <v>1174</v>
      </c>
      <c r="D40" s="5" t="s">
        <v>1179</v>
      </c>
      <c r="E40" s="16" t="s">
        <v>1358</v>
      </c>
      <c r="F40" s="51" t="s">
        <v>1679</v>
      </c>
    </row>
    <row r="41" spans="1:7" x14ac:dyDescent="0.35">
      <c r="A41" t="s">
        <v>668</v>
      </c>
      <c r="B41" t="s">
        <v>1123</v>
      </c>
      <c r="C41" s="5" t="s">
        <v>1195</v>
      </c>
      <c r="D41" s="5" t="s">
        <v>1283</v>
      </c>
      <c r="E41" s="249" t="s">
        <v>1359</v>
      </c>
      <c r="F41" s="51">
        <v>321</v>
      </c>
    </row>
    <row r="42" spans="1:7" x14ac:dyDescent="0.35">
      <c r="A42" t="s">
        <v>700</v>
      </c>
      <c r="B42" t="s">
        <v>695</v>
      </c>
      <c r="C42" s="5" t="s">
        <v>957</v>
      </c>
      <c r="D42" s="5" t="s">
        <v>1059</v>
      </c>
      <c r="E42" s="249" t="s">
        <v>1360</v>
      </c>
      <c r="F42" s="51" t="s">
        <v>1680</v>
      </c>
    </row>
    <row r="43" spans="1:7" x14ac:dyDescent="0.35">
      <c r="A43" t="s">
        <v>667</v>
      </c>
      <c r="B43" s="212" t="s">
        <v>1124</v>
      </c>
      <c r="C43" s="5" t="s">
        <v>1196</v>
      </c>
      <c r="D43" s="5" t="s">
        <v>1284</v>
      </c>
      <c r="E43" s="249" t="s">
        <v>1361</v>
      </c>
      <c r="F43" s="51" t="s">
        <v>1681</v>
      </c>
      <c r="G43" s="46" t="s">
        <v>1774</v>
      </c>
    </row>
    <row r="44" spans="1:7" x14ac:dyDescent="0.35">
      <c r="A44" t="s">
        <v>1418</v>
      </c>
      <c r="B44" s="212" t="s">
        <v>1125</v>
      </c>
      <c r="C44" s="5" t="s">
        <v>1197</v>
      </c>
      <c r="D44" s="5" t="s">
        <v>1285</v>
      </c>
      <c r="E44" s="249" t="s">
        <v>1362</v>
      </c>
      <c r="F44" s="51" t="s">
        <v>1682</v>
      </c>
      <c r="G44" s="46" t="s">
        <v>1775</v>
      </c>
    </row>
    <row r="45" spans="1:7" x14ac:dyDescent="0.35">
      <c r="A45" t="s">
        <v>679</v>
      </c>
      <c r="B45" s="212" t="s">
        <v>1126</v>
      </c>
      <c r="C45" s="5" t="s">
        <v>1198</v>
      </c>
      <c r="D45" s="5" t="s">
        <v>1286</v>
      </c>
      <c r="E45" s="249" t="s">
        <v>958</v>
      </c>
      <c r="F45" s="51">
        <v>346</v>
      </c>
    </row>
    <row r="46" spans="1:7" x14ac:dyDescent="0.35">
      <c r="A46" t="s">
        <v>680</v>
      </c>
      <c r="B46" t="s">
        <v>1127</v>
      </c>
      <c r="C46" s="5" t="s">
        <v>1199</v>
      </c>
      <c r="D46" s="5" t="s">
        <v>1287</v>
      </c>
      <c r="E46" s="249" t="s">
        <v>964</v>
      </c>
      <c r="F46" s="51">
        <v>351</v>
      </c>
    </row>
    <row r="47" spans="1:7" x14ac:dyDescent="0.35">
      <c r="A47" t="s">
        <v>816</v>
      </c>
      <c r="B47" t="s">
        <v>734</v>
      </c>
      <c r="C47" s="5" t="s">
        <v>1200</v>
      </c>
      <c r="D47" s="5" t="s">
        <v>1288</v>
      </c>
      <c r="E47" s="249" t="s">
        <v>1363</v>
      </c>
      <c r="F47" s="51">
        <v>352</v>
      </c>
    </row>
    <row r="48" spans="1:7" x14ac:dyDescent="0.35">
      <c r="A48" t="s">
        <v>1419</v>
      </c>
      <c r="B48" t="s">
        <v>1128</v>
      </c>
      <c r="C48" s="5" t="s">
        <v>1201</v>
      </c>
      <c r="D48" s="5" t="s">
        <v>1289</v>
      </c>
      <c r="E48" s="249" t="s">
        <v>1364</v>
      </c>
      <c r="F48" s="51">
        <v>353</v>
      </c>
    </row>
    <row r="49" spans="1:8" x14ac:dyDescent="0.35">
      <c r="A49" t="s">
        <v>1420</v>
      </c>
      <c r="B49" t="s">
        <v>1129</v>
      </c>
      <c r="C49" s="5" t="s">
        <v>1202</v>
      </c>
      <c r="D49" s="5" t="s">
        <v>1290</v>
      </c>
      <c r="E49" s="249" t="s">
        <v>1365</v>
      </c>
      <c r="F49" s="51" t="s">
        <v>1650</v>
      </c>
      <c r="G49" s="46" t="s">
        <v>1650</v>
      </c>
    </row>
    <row r="50" spans="1:8" x14ac:dyDescent="0.35">
      <c r="A50" t="s">
        <v>1421</v>
      </c>
      <c r="B50" t="s">
        <v>698</v>
      </c>
      <c r="C50" s="5" t="s">
        <v>969</v>
      </c>
      <c r="D50" s="5" t="s">
        <v>1291</v>
      </c>
      <c r="E50" s="16" t="s">
        <v>1366</v>
      </c>
      <c r="F50" s="51">
        <v>361</v>
      </c>
    </row>
    <row r="51" spans="1:8" x14ac:dyDescent="0.35">
      <c r="A51" t="s">
        <v>691</v>
      </c>
      <c r="B51" t="s">
        <v>1130</v>
      </c>
      <c r="C51" s="5" t="s">
        <v>1001</v>
      </c>
      <c r="D51" s="5" t="s">
        <v>1018</v>
      </c>
      <c r="E51" s="16" t="s">
        <v>1235</v>
      </c>
      <c r="F51" s="51">
        <v>362</v>
      </c>
    </row>
    <row r="52" spans="1:8" x14ac:dyDescent="0.35">
      <c r="A52" t="s">
        <v>702</v>
      </c>
      <c r="B52" t="s">
        <v>697</v>
      </c>
      <c r="C52" s="5" t="s">
        <v>1203</v>
      </c>
      <c r="D52" s="5" t="s">
        <v>1292</v>
      </c>
      <c r="E52" s="16" t="s">
        <v>1367</v>
      </c>
      <c r="F52" s="51" t="s">
        <v>1683</v>
      </c>
    </row>
    <row r="53" spans="1:8" x14ac:dyDescent="0.35">
      <c r="A53" t="s">
        <v>694</v>
      </c>
      <c r="B53" t="s">
        <v>859</v>
      </c>
      <c r="C53" s="5" t="s">
        <v>1204</v>
      </c>
      <c r="D53" s="5" t="s">
        <v>1293</v>
      </c>
      <c r="E53" s="16" t="s">
        <v>1029</v>
      </c>
      <c r="F53" s="51">
        <v>371</v>
      </c>
    </row>
    <row r="54" spans="1:8" x14ac:dyDescent="0.35">
      <c r="A54" t="s">
        <v>675</v>
      </c>
      <c r="B54" t="s">
        <v>1131</v>
      </c>
      <c r="C54" s="5" t="s">
        <v>1205</v>
      </c>
      <c r="D54" s="5" t="s">
        <v>1007</v>
      </c>
      <c r="E54" s="16" t="s">
        <v>1368</v>
      </c>
      <c r="F54" s="51">
        <v>372</v>
      </c>
    </row>
    <row r="55" spans="1:8" x14ac:dyDescent="0.35">
      <c r="A55" t="s">
        <v>1422</v>
      </c>
      <c r="B55" t="s">
        <v>1132</v>
      </c>
      <c r="C55" s="5" t="s">
        <v>1206</v>
      </c>
      <c r="D55" s="5" t="s">
        <v>1206</v>
      </c>
      <c r="E55" s="16" t="s">
        <v>1369</v>
      </c>
      <c r="F55" s="51">
        <v>373</v>
      </c>
    </row>
    <row r="56" spans="1:8" x14ac:dyDescent="0.35">
      <c r="A56" t="s">
        <v>671</v>
      </c>
      <c r="B56" t="s">
        <v>1133</v>
      </c>
      <c r="C56" s="5" t="s">
        <v>1207</v>
      </c>
      <c r="D56" s="5" t="s">
        <v>1294</v>
      </c>
      <c r="E56" s="16" t="s">
        <v>1370</v>
      </c>
      <c r="F56" s="51">
        <v>374</v>
      </c>
    </row>
    <row r="57" spans="1:8" x14ac:dyDescent="0.35">
      <c r="A57" t="s">
        <v>683</v>
      </c>
      <c r="B57" t="s">
        <v>849</v>
      </c>
      <c r="C57" s="5" t="s">
        <v>1208</v>
      </c>
      <c r="D57" s="5" t="s">
        <v>1295</v>
      </c>
      <c r="E57" s="16" t="s">
        <v>1371</v>
      </c>
      <c r="F57" s="51">
        <v>375</v>
      </c>
    </row>
    <row r="58" spans="1:8" x14ac:dyDescent="0.35">
      <c r="A58" t="s">
        <v>1423</v>
      </c>
      <c r="B58" t="s">
        <v>1134</v>
      </c>
      <c r="C58" s="5" t="s">
        <v>1209</v>
      </c>
      <c r="D58" s="5" t="s">
        <v>1296</v>
      </c>
      <c r="E58" s="16" t="s">
        <v>1372</v>
      </c>
      <c r="F58" s="51" t="s">
        <v>1684</v>
      </c>
    </row>
    <row r="59" spans="1:8" x14ac:dyDescent="0.35">
      <c r="A59" t="s">
        <v>794</v>
      </c>
      <c r="B59" t="s">
        <v>294</v>
      </c>
      <c r="C59" s="5" t="s">
        <v>1210</v>
      </c>
      <c r="D59" s="5" t="s">
        <v>1297</v>
      </c>
      <c r="E59" s="16" t="s">
        <v>1282</v>
      </c>
      <c r="F59" s="51">
        <v>381</v>
      </c>
    </row>
    <row r="60" spans="1:8" x14ac:dyDescent="0.35">
      <c r="A60" t="s">
        <v>1424</v>
      </c>
      <c r="B60" t="s">
        <v>1135</v>
      </c>
      <c r="C60" s="5" t="s">
        <v>1211</v>
      </c>
      <c r="D60" s="5" t="s">
        <v>1298</v>
      </c>
      <c r="E60" s="16" t="s">
        <v>1373</v>
      </c>
      <c r="F60" s="51">
        <v>382</v>
      </c>
    </row>
    <row r="61" spans="1:8" x14ac:dyDescent="0.35">
      <c r="A61" t="s">
        <v>826</v>
      </c>
      <c r="B61" t="s">
        <v>1136</v>
      </c>
      <c r="C61" s="5" t="s">
        <v>1212</v>
      </c>
      <c r="D61" s="5" t="s">
        <v>1299</v>
      </c>
      <c r="E61" s="16" t="s">
        <v>1374</v>
      </c>
      <c r="F61" s="51" t="s">
        <v>1685</v>
      </c>
      <c r="H61" s="5"/>
    </row>
    <row r="62" spans="1:8" x14ac:dyDescent="0.35">
      <c r="A62" t="s">
        <v>689</v>
      </c>
      <c r="B62" t="s">
        <v>1137</v>
      </c>
      <c r="C62" s="5" t="s">
        <v>1213</v>
      </c>
      <c r="D62" s="5" t="s">
        <v>1300</v>
      </c>
      <c r="E62" s="16" t="s">
        <v>1375</v>
      </c>
      <c r="F62" s="51" t="s">
        <v>1686</v>
      </c>
    </row>
    <row r="63" spans="1:8" x14ac:dyDescent="0.35">
      <c r="A63" t="s">
        <v>670</v>
      </c>
      <c r="B63" t="s">
        <v>1138</v>
      </c>
      <c r="C63" s="5" t="s">
        <v>1214</v>
      </c>
      <c r="D63" s="5" t="s">
        <v>1301</v>
      </c>
      <c r="E63" s="16" t="s">
        <v>1376</v>
      </c>
      <c r="F63" s="51" t="s">
        <v>1687</v>
      </c>
    </row>
    <row r="64" spans="1:8" x14ac:dyDescent="0.35">
      <c r="A64" t="s">
        <v>674</v>
      </c>
      <c r="B64" t="s">
        <v>1139</v>
      </c>
      <c r="C64" s="5" t="s">
        <v>1215</v>
      </c>
      <c r="D64" s="5" t="s">
        <v>1302</v>
      </c>
      <c r="E64" s="16" t="s">
        <v>1377</v>
      </c>
      <c r="F64" s="51" t="s">
        <v>1688</v>
      </c>
    </row>
    <row r="65" spans="1:11" x14ac:dyDescent="0.35">
      <c r="A65" t="s">
        <v>685</v>
      </c>
      <c r="B65" t="s">
        <v>851</v>
      </c>
      <c r="C65" s="5" t="s">
        <v>1216</v>
      </c>
      <c r="D65" s="5" t="s">
        <v>983</v>
      </c>
      <c r="E65" s="16" t="s">
        <v>1378</v>
      </c>
      <c r="F65" s="51">
        <v>421</v>
      </c>
    </row>
    <row r="66" spans="1:11" x14ac:dyDescent="0.35">
      <c r="A66" t="s">
        <v>1430</v>
      </c>
      <c r="B66" t="s">
        <v>1140</v>
      </c>
      <c r="C66" s="5" t="s">
        <v>1217</v>
      </c>
      <c r="D66" s="5" t="s">
        <v>1255</v>
      </c>
      <c r="E66" s="16" t="s">
        <v>1228</v>
      </c>
      <c r="F66" s="51" t="s">
        <v>1689</v>
      </c>
    </row>
    <row r="67" spans="1:11" x14ac:dyDescent="0.35">
      <c r="A67" t="s">
        <v>1429</v>
      </c>
      <c r="B67" t="s">
        <v>1141</v>
      </c>
      <c r="C67" s="5" t="s">
        <v>953</v>
      </c>
      <c r="D67" s="5" t="s">
        <v>957</v>
      </c>
      <c r="E67" s="16" t="s">
        <v>1047</v>
      </c>
      <c r="F67" s="51">
        <v>429</v>
      </c>
    </row>
    <row r="68" spans="1:11" x14ac:dyDescent="0.35">
      <c r="A68" t="s">
        <v>1431</v>
      </c>
      <c r="B68" t="s">
        <v>1142</v>
      </c>
      <c r="C68" s="5" t="s">
        <v>1218</v>
      </c>
      <c r="D68" s="5" t="s">
        <v>1303</v>
      </c>
      <c r="E68" s="16" t="s">
        <v>1379</v>
      </c>
      <c r="F68" s="51">
        <v>431</v>
      </c>
    </row>
    <row r="69" spans="1:11" x14ac:dyDescent="0.35">
      <c r="A69" t="s">
        <v>709</v>
      </c>
      <c r="B69" t="s">
        <v>1143</v>
      </c>
      <c r="C69" s="5" t="s">
        <v>1219</v>
      </c>
      <c r="D69" s="5" t="s">
        <v>1304</v>
      </c>
      <c r="E69" s="16" t="s">
        <v>1380</v>
      </c>
      <c r="F69" s="51">
        <v>432</v>
      </c>
    </row>
    <row r="70" spans="1:11" x14ac:dyDescent="0.35">
      <c r="A70" t="s">
        <v>767</v>
      </c>
      <c r="B70" t="s">
        <v>1144</v>
      </c>
      <c r="C70" s="5" t="s">
        <v>1220</v>
      </c>
      <c r="D70" s="5" t="s">
        <v>1305</v>
      </c>
      <c r="E70" s="16" t="s">
        <v>1381</v>
      </c>
      <c r="F70" s="51">
        <v>433</v>
      </c>
    </row>
    <row r="71" spans="1:11" x14ac:dyDescent="0.35">
      <c r="A71" t="s">
        <v>1432</v>
      </c>
      <c r="B71" t="s">
        <v>731</v>
      </c>
      <c r="C71" s="5" t="s">
        <v>1221</v>
      </c>
      <c r="D71" s="5" t="s">
        <v>1306</v>
      </c>
      <c r="E71" s="16" t="s">
        <v>1227</v>
      </c>
      <c r="F71" s="51">
        <v>435</v>
      </c>
    </row>
    <row r="72" spans="1:11" x14ac:dyDescent="0.35">
      <c r="A72" t="s">
        <v>821</v>
      </c>
      <c r="B72" t="s">
        <v>737</v>
      </c>
      <c r="C72" s="5" t="s">
        <v>1222</v>
      </c>
      <c r="D72" s="5" t="s">
        <v>1307</v>
      </c>
      <c r="E72" s="16" t="s">
        <v>1382</v>
      </c>
      <c r="F72" s="51" t="s">
        <v>1690</v>
      </c>
    </row>
    <row r="73" spans="1:11" x14ac:dyDescent="0.35">
      <c r="A73" t="s">
        <v>1433</v>
      </c>
      <c r="B73" t="s">
        <v>735</v>
      </c>
      <c r="C73" s="5" t="s">
        <v>1223</v>
      </c>
      <c r="D73" s="5" t="s">
        <v>1308</v>
      </c>
      <c r="E73" s="16" t="s">
        <v>1383</v>
      </c>
      <c r="F73" s="51" t="s">
        <v>1691</v>
      </c>
    </row>
    <row r="74" spans="1:11" x14ac:dyDescent="0.35">
      <c r="A74" t="s">
        <v>1434</v>
      </c>
      <c r="B74" t="s">
        <v>736</v>
      </c>
      <c r="C74" s="5" t="s">
        <v>1224</v>
      </c>
      <c r="D74" s="5" t="s">
        <v>1309</v>
      </c>
      <c r="E74" s="16" t="s">
        <v>1384</v>
      </c>
      <c r="F74" s="51">
        <v>448</v>
      </c>
    </row>
    <row r="75" spans="1:11" x14ac:dyDescent="0.35">
      <c r="A75" t="s">
        <v>829</v>
      </c>
      <c r="B75" t="s">
        <v>740</v>
      </c>
      <c r="C75" s="5" t="s">
        <v>1225</v>
      </c>
      <c r="D75" s="5" t="s">
        <v>1310</v>
      </c>
      <c r="E75" s="16" t="s">
        <v>1352</v>
      </c>
      <c r="F75" s="51" t="s">
        <v>1692</v>
      </c>
    </row>
    <row r="76" spans="1:11" x14ac:dyDescent="0.35">
      <c r="A76" t="s">
        <v>792</v>
      </c>
      <c r="B76" t="s">
        <v>721</v>
      </c>
      <c r="C76" s="5" t="s">
        <v>964</v>
      </c>
      <c r="D76" s="5" t="s">
        <v>925</v>
      </c>
      <c r="E76" s="16" t="s">
        <v>1224</v>
      </c>
      <c r="F76" s="51" t="s">
        <v>1693</v>
      </c>
      <c r="J76" s="20"/>
      <c r="K76" s="20"/>
    </row>
    <row r="77" spans="1:11" x14ac:dyDescent="0.35">
      <c r="A77" t="s">
        <v>823</v>
      </c>
      <c r="B77" t="s">
        <v>1145</v>
      </c>
      <c r="C77" s="5" t="s">
        <v>1226</v>
      </c>
      <c r="D77" s="5" t="s">
        <v>1311</v>
      </c>
      <c r="E77" s="16" t="s">
        <v>1385</v>
      </c>
      <c r="F77" s="51" t="s">
        <v>1694</v>
      </c>
      <c r="J77" s="20"/>
      <c r="K77" s="20"/>
    </row>
    <row r="78" spans="1:11" x14ac:dyDescent="0.35">
      <c r="A78" t="s">
        <v>825</v>
      </c>
      <c r="B78" t="s">
        <v>739</v>
      </c>
      <c r="C78" s="5" t="s">
        <v>1227</v>
      </c>
      <c r="D78" s="5" t="s">
        <v>1312</v>
      </c>
      <c r="E78" s="16" t="s">
        <v>1386</v>
      </c>
      <c r="F78" s="51" t="s">
        <v>1695</v>
      </c>
      <c r="J78" s="20"/>
      <c r="K78" s="20"/>
    </row>
    <row r="79" spans="1:11" x14ac:dyDescent="0.35">
      <c r="A79" t="s">
        <v>812</v>
      </c>
      <c r="B79" t="s">
        <v>1146</v>
      </c>
      <c r="C79" s="5" t="s">
        <v>1228</v>
      </c>
      <c r="D79" s="5" t="s">
        <v>1313</v>
      </c>
      <c r="E79" s="16" t="s">
        <v>1387</v>
      </c>
      <c r="F79" s="51" t="s">
        <v>1696</v>
      </c>
      <c r="J79" s="20"/>
      <c r="K79" s="20"/>
    </row>
    <row r="80" spans="1:11" x14ac:dyDescent="0.35">
      <c r="A80" t="s">
        <v>795</v>
      </c>
      <c r="B80" t="s">
        <v>1147</v>
      </c>
      <c r="C80" s="5" t="s">
        <v>1229</v>
      </c>
      <c r="D80" s="5" t="s">
        <v>1194</v>
      </c>
      <c r="E80" s="16" t="s">
        <v>1388</v>
      </c>
      <c r="F80" s="51" t="s">
        <v>1697</v>
      </c>
      <c r="J80" s="22"/>
      <c r="K80" s="22"/>
    </row>
    <row r="81" spans="1:11" x14ac:dyDescent="0.35">
      <c r="A81" t="s">
        <v>1435</v>
      </c>
      <c r="B81" t="s">
        <v>1148</v>
      </c>
      <c r="C81" s="5" t="s">
        <v>1188</v>
      </c>
      <c r="D81" s="5" t="s">
        <v>1314</v>
      </c>
      <c r="E81" s="16" t="s">
        <v>1389</v>
      </c>
      <c r="F81" s="51">
        <v>495</v>
      </c>
      <c r="J81" s="20"/>
      <c r="K81" s="20"/>
    </row>
    <row r="82" spans="1:11" x14ac:dyDescent="0.35">
      <c r="A82" t="s">
        <v>827</v>
      </c>
      <c r="B82" t="s">
        <v>457</v>
      </c>
      <c r="C82" s="5" t="s">
        <v>1230</v>
      </c>
      <c r="D82" s="5" t="s">
        <v>1315</v>
      </c>
      <c r="E82" s="16" t="s">
        <v>1373</v>
      </c>
      <c r="F82" s="51">
        <v>496</v>
      </c>
      <c r="J82" s="20"/>
      <c r="K82" s="20"/>
    </row>
    <row r="83" spans="1:11" x14ac:dyDescent="0.35">
      <c r="A83" t="s">
        <v>1436</v>
      </c>
      <c r="B83" t="s">
        <v>897</v>
      </c>
      <c r="C83" s="5" t="s">
        <v>1231</v>
      </c>
      <c r="D83" s="5" t="s">
        <v>1316</v>
      </c>
      <c r="E83" s="16" t="s">
        <v>1390</v>
      </c>
      <c r="F83" s="51">
        <v>499</v>
      </c>
    </row>
    <row r="84" spans="1:11" x14ac:dyDescent="0.35">
      <c r="A84" t="s">
        <v>1437</v>
      </c>
      <c r="B84" t="s">
        <v>49</v>
      </c>
      <c r="C84" s="5" t="s">
        <v>1232</v>
      </c>
      <c r="D84" s="5" t="s">
        <v>1259</v>
      </c>
      <c r="E84" s="16" t="s">
        <v>1391</v>
      </c>
      <c r="F84" s="51" t="s">
        <v>1698</v>
      </c>
    </row>
    <row r="85" spans="1:11" x14ac:dyDescent="0.35">
      <c r="A85" t="s">
        <v>799</v>
      </c>
      <c r="B85" t="s">
        <v>725</v>
      </c>
      <c r="C85" s="5" t="s">
        <v>1233</v>
      </c>
      <c r="D85" s="5" t="s">
        <v>1317</v>
      </c>
      <c r="E85" s="16" t="s">
        <v>1392</v>
      </c>
      <c r="F85" s="51" t="s">
        <v>1699</v>
      </c>
    </row>
    <row r="86" spans="1:11" x14ac:dyDescent="0.35">
      <c r="A86" t="s">
        <v>1438</v>
      </c>
      <c r="B86" t="s">
        <v>729</v>
      </c>
      <c r="C86" s="5" t="s">
        <v>1234</v>
      </c>
      <c r="D86" s="5" t="s">
        <v>1318</v>
      </c>
      <c r="E86" s="16" t="s">
        <v>1393</v>
      </c>
      <c r="F86" s="51" t="s">
        <v>1700</v>
      </c>
    </row>
    <row r="87" spans="1:11" x14ac:dyDescent="0.35">
      <c r="A87" t="s">
        <v>712</v>
      </c>
      <c r="B87" t="s">
        <v>91</v>
      </c>
      <c r="C87" s="5" t="s">
        <v>1235</v>
      </c>
      <c r="D87" s="5" t="s">
        <v>1273</v>
      </c>
      <c r="E87" s="16" t="s">
        <v>1394</v>
      </c>
      <c r="F87" s="51" t="s">
        <v>1701</v>
      </c>
    </row>
    <row r="88" spans="1:11" x14ac:dyDescent="0.35">
      <c r="A88" t="s">
        <v>1439</v>
      </c>
      <c r="B88" t="s">
        <v>730</v>
      </c>
      <c r="C88" s="5" t="s">
        <v>1236</v>
      </c>
      <c r="D88" s="5" t="s">
        <v>1256</v>
      </c>
      <c r="E88" s="16" t="s">
        <v>1395</v>
      </c>
      <c r="F88" s="51" t="s">
        <v>1702</v>
      </c>
    </row>
    <row r="89" spans="1:11" x14ac:dyDescent="0.35">
      <c r="A89" t="s">
        <v>1440</v>
      </c>
      <c r="B89" t="s">
        <v>717</v>
      </c>
      <c r="C89" s="5" t="s">
        <v>1041</v>
      </c>
      <c r="D89" s="5" t="s">
        <v>1245</v>
      </c>
      <c r="E89" s="16" t="s">
        <v>1396</v>
      </c>
      <c r="F89" s="51" t="s">
        <v>1703</v>
      </c>
    </row>
    <row r="90" spans="1:11" x14ac:dyDescent="0.35">
      <c r="A90" t="s">
        <v>806</v>
      </c>
      <c r="B90" t="s">
        <v>728</v>
      </c>
      <c r="C90" s="5" t="s">
        <v>1237</v>
      </c>
      <c r="D90" s="5" t="s">
        <v>1319</v>
      </c>
      <c r="E90" s="16" t="s">
        <v>1397</v>
      </c>
      <c r="F90" s="51" t="s">
        <v>1704</v>
      </c>
    </row>
    <row r="91" spans="1:11" x14ac:dyDescent="0.35">
      <c r="A91" t="s">
        <v>819</v>
      </c>
      <c r="B91" t="s">
        <v>755</v>
      </c>
      <c r="C91" s="5" t="s">
        <v>1073</v>
      </c>
      <c r="D91" s="5" t="s">
        <v>1320</v>
      </c>
      <c r="E91" s="16" t="s">
        <v>1233</v>
      </c>
      <c r="F91" s="51" t="s">
        <v>1705</v>
      </c>
    </row>
    <row r="92" spans="1:11" x14ac:dyDescent="0.35">
      <c r="A92" t="s">
        <v>1441</v>
      </c>
      <c r="B92" t="s">
        <v>1149</v>
      </c>
      <c r="C92" s="5" t="s">
        <v>1238</v>
      </c>
      <c r="D92" s="5" t="s">
        <v>1000</v>
      </c>
      <c r="E92" s="16" t="s">
        <v>1398</v>
      </c>
      <c r="F92" s="51">
        <v>681</v>
      </c>
    </row>
    <row r="93" spans="1:11" x14ac:dyDescent="0.35">
      <c r="A93" t="s">
        <v>663</v>
      </c>
      <c r="B93" s="212" t="s">
        <v>129</v>
      </c>
      <c r="C93" s="5" t="s">
        <v>1239</v>
      </c>
      <c r="D93" s="5" t="s">
        <v>1321</v>
      </c>
      <c r="E93" s="16" t="s">
        <v>1399</v>
      </c>
      <c r="F93" s="51">
        <v>691</v>
      </c>
      <c r="H93" s="17"/>
    </row>
    <row r="94" spans="1:11" x14ac:dyDescent="0.35">
      <c r="A94" t="s">
        <v>666</v>
      </c>
      <c r="B94" t="s">
        <v>1150</v>
      </c>
      <c r="C94" s="5" t="s">
        <v>1240</v>
      </c>
      <c r="D94" s="5" t="s">
        <v>1322</v>
      </c>
      <c r="E94" s="16" t="s">
        <v>1400</v>
      </c>
      <c r="F94" s="51">
        <v>692</v>
      </c>
    </row>
    <row r="95" spans="1:11" x14ac:dyDescent="0.35">
      <c r="A95" t="s">
        <v>824</v>
      </c>
      <c r="B95" t="s">
        <v>738</v>
      </c>
      <c r="C95" s="5" t="s">
        <v>1241</v>
      </c>
      <c r="D95" s="5" t="s">
        <v>1323</v>
      </c>
      <c r="E95" s="16" t="s">
        <v>1401</v>
      </c>
      <c r="F95" s="51" t="s">
        <v>1706</v>
      </c>
    </row>
    <row r="96" spans="1:11" x14ac:dyDescent="0.35">
      <c r="A96" t="s">
        <v>828</v>
      </c>
      <c r="B96" t="s">
        <v>1151</v>
      </c>
      <c r="C96" s="5" t="s">
        <v>1242</v>
      </c>
      <c r="D96" s="5" t="s">
        <v>1225</v>
      </c>
      <c r="E96" s="16" t="s">
        <v>1402</v>
      </c>
      <c r="F96" s="51" t="s">
        <v>1707</v>
      </c>
    </row>
    <row r="97" spans="1:8" x14ac:dyDescent="0.35">
      <c r="A97" t="s">
        <v>830</v>
      </c>
      <c r="B97" t="s">
        <v>760</v>
      </c>
      <c r="C97" s="5" t="s">
        <v>1243</v>
      </c>
      <c r="D97" s="5" t="s">
        <v>1033</v>
      </c>
      <c r="E97" s="16" t="s">
        <v>1403</v>
      </c>
      <c r="F97" s="51" t="s">
        <v>1708</v>
      </c>
    </row>
    <row r="98" spans="1:8" x14ac:dyDescent="0.35">
      <c r="A98" t="s">
        <v>1442</v>
      </c>
      <c r="B98" t="s">
        <v>747</v>
      </c>
      <c r="C98" s="5" t="s">
        <v>1244</v>
      </c>
      <c r="D98" s="5" t="s">
        <v>1324</v>
      </c>
      <c r="E98" s="16" t="s">
        <v>1404</v>
      </c>
      <c r="F98" s="51" t="s">
        <v>1709</v>
      </c>
    </row>
    <row r="99" spans="1:8" x14ac:dyDescent="0.35">
      <c r="A99" t="s">
        <v>787</v>
      </c>
      <c r="B99" t="s">
        <v>1152</v>
      </c>
      <c r="C99" s="5" t="s">
        <v>1245</v>
      </c>
      <c r="D99" s="5" t="s">
        <v>1325</v>
      </c>
      <c r="E99" s="16" t="s">
        <v>1081</v>
      </c>
      <c r="F99" s="51" t="s">
        <v>1710</v>
      </c>
    </row>
    <row r="100" spans="1:8" x14ac:dyDescent="0.35">
      <c r="A100" t="s">
        <v>809</v>
      </c>
      <c r="B100" t="s">
        <v>1153</v>
      </c>
      <c r="C100" s="5" t="s">
        <v>953</v>
      </c>
      <c r="D100" s="5" t="s">
        <v>1326</v>
      </c>
      <c r="E100" s="16" t="s">
        <v>1404</v>
      </c>
      <c r="F100" s="51" t="s">
        <v>1711</v>
      </c>
    </row>
    <row r="101" spans="1:8" x14ac:dyDescent="0.35">
      <c r="A101" t="s">
        <v>1443</v>
      </c>
      <c r="B101" t="s">
        <v>1154</v>
      </c>
      <c r="C101" s="5" t="s">
        <v>1246</v>
      </c>
      <c r="D101" s="5" t="s">
        <v>1327</v>
      </c>
      <c r="E101" s="16" t="s">
        <v>1071</v>
      </c>
      <c r="F101" s="51" t="s">
        <v>1712</v>
      </c>
    </row>
    <row r="102" spans="1:8" x14ac:dyDescent="0.35">
      <c r="A102" t="s">
        <v>684</v>
      </c>
      <c r="B102" t="s">
        <v>1155</v>
      </c>
      <c r="C102" s="5" t="s">
        <v>1247</v>
      </c>
      <c r="D102" s="5" t="s">
        <v>1328</v>
      </c>
      <c r="E102" s="16" t="s">
        <v>977</v>
      </c>
      <c r="F102" s="51" t="s">
        <v>1713</v>
      </c>
      <c r="H102" s="25"/>
    </row>
    <row r="103" spans="1:8" x14ac:dyDescent="0.35">
      <c r="A103" t="s">
        <v>788</v>
      </c>
      <c r="B103" t="s">
        <v>96</v>
      </c>
      <c r="C103" s="5" t="s">
        <v>1248</v>
      </c>
      <c r="D103" s="5" t="s">
        <v>972</v>
      </c>
      <c r="E103" s="16" t="s">
        <v>1405</v>
      </c>
      <c r="F103" s="51" t="s">
        <v>1714</v>
      </c>
    </row>
    <row r="104" spans="1:8" ht="29" x14ac:dyDescent="0.35">
      <c r="A104" t="s">
        <v>1428</v>
      </c>
      <c r="B104" t="s">
        <v>1156</v>
      </c>
      <c r="C104" s="5" t="s">
        <v>1249</v>
      </c>
      <c r="D104" s="5" t="s">
        <v>1329</v>
      </c>
      <c r="E104" s="16" t="s">
        <v>1179</v>
      </c>
      <c r="F104" s="44" t="s">
        <v>1715</v>
      </c>
      <c r="G104" s="47"/>
    </row>
    <row r="105" spans="1:8" x14ac:dyDescent="0.35">
      <c r="A105" t="s">
        <v>790</v>
      </c>
      <c r="B105" t="s">
        <v>1157</v>
      </c>
      <c r="C105" s="5" t="s">
        <v>1250</v>
      </c>
      <c r="D105" s="5" t="s">
        <v>1015</v>
      </c>
      <c r="E105" s="16" t="s">
        <v>992</v>
      </c>
      <c r="F105" s="51" t="s">
        <v>1716</v>
      </c>
    </row>
    <row r="106" spans="1:8" x14ac:dyDescent="0.35">
      <c r="A106" t="s">
        <v>1427</v>
      </c>
      <c r="B106" t="s">
        <v>762</v>
      </c>
      <c r="C106" s="5" t="s">
        <v>1251</v>
      </c>
      <c r="D106" s="5" t="s">
        <v>1185</v>
      </c>
      <c r="E106" s="16" t="s">
        <v>1406</v>
      </c>
      <c r="F106" s="51" t="s">
        <v>1717</v>
      </c>
    </row>
    <row r="107" spans="1:8" x14ac:dyDescent="0.35">
      <c r="A107" t="s">
        <v>1426</v>
      </c>
      <c r="B107" t="s">
        <v>724</v>
      </c>
      <c r="C107" s="5" t="s">
        <v>1252</v>
      </c>
      <c r="D107" s="5" t="s">
        <v>989</v>
      </c>
      <c r="E107" s="16" t="s">
        <v>1407</v>
      </c>
      <c r="F107" s="51" t="s">
        <v>1719</v>
      </c>
    </row>
    <row r="108" spans="1:8" x14ac:dyDescent="0.35">
      <c r="A108" t="s">
        <v>1425</v>
      </c>
      <c r="B108" t="s">
        <v>1158</v>
      </c>
      <c r="C108" s="5" t="s">
        <v>1253</v>
      </c>
      <c r="D108" s="5" t="s">
        <v>1254</v>
      </c>
      <c r="E108" s="16" t="s">
        <v>1280</v>
      </c>
      <c r="F108" s="51" t="s">
        <v>1718</v>
      </c>
    </row>
    <row r="109" spans="1:8" ht="43.5" x14ac:dyDescent="0.35">
      <c r="A109" t="s">
        <v>807</v>
      </c>
      <c r="B109" t="s">
        <v>1159</v>
      </c>
      <c r="C109" s="5" t="s">
        <v>989</v>
      </c>
      <c r="D109" s="5" t="s">
        <v>1330</v>
      </c>
      <c r="E109" s="16" t="s">
        <v>1305</v>
      </c>
      <c r="F109" s="44" t="s">
        <v>1720</v>
      </c>
      <c r="G109" s="47"/>
    </row>
    <row r="110" spans="1:8" x14ac:dyDescent="0.35">
      <c r="F110" s="52"/>
    </row>
    <row r="111" spans="1:8" x14ac:dyDescent="0.35">
      <c r="F111" s="52"/>
    </row>
    <row r="112" spans="1:8" x14ac:dyDescent="0.35">
      <c r="F112" s="52"/>
    </row>
    <row r="113" spans="6:6" x14ac:dyDescent="0.35">
      <c r="F113" s="52"/>
    </row>
    <row r="114" spans="6:6" x14ac:dyDescent="0.35">
      <c r="F114" s="52"/>
    </row>
    <row r="115" spans="6:6" x14ac:dyDescent="0.35">
      <c r="F115" s="52"/>
    </row>
    <row r="116" spans="6:6" x14ac:dyDescent="0.35">
      <c r="F116" s="52"/>
    </row>
    <row r="117" spans="6:6" x14ac:dyDescent="0.35">
      <c r="F117" s="52"/>
    </row>
    <row r="118" spans="6:6" x14ac:dyDescent="0.35">
      <c r="F118" s="52"/>
    </row>
    <row r="119" spans="6:6" x14ac:dyDescent="0.35">
      <c r="F119" s="52"/>
    </row>
    <row r="120" spans="6:6" x14ac:dyDescent="0.35">
      <c r="F120" s="52"/>
    </row>
    <row r="121" spans="6:6" x14ac:dyDescent="0.35">
      <c r="F121" s="52"/>
    </row>
    <row r="122" spans="6:6" x14ac:dyDescent="0.35">
      <c r="F122" s="52"/>
    </row>
    <row r="123" spans="6:6" x14ac:dyDescent="0.35">
      <c r="F123" s="52"/>
    </row>
    <row r="124" spans="6:6" x14ac:dyDescent="0.35">
      <c r="F124" s="52"/>
    </row>
    <row r="125" spans="6:6" x14ac:dyDescent="0.35">
      <c r="F125" s="52"/>
    </row>
    <row r="126" spans="6:6" x14ac:dyDescent="0.35">
      <c r="F126" s="52"/>
    </row>
    <row r="127" spans="6:6" x14ac:dyDescent="0.35">
      <c r="F127" s="52"/>
    </row>
    <row r="128" spans="6:6" x14ac:dyDescent="0.35">
      <c r="F128" s="52"/>
    </row>
    <row r="129" spans="6:6" x14ac:dyDescent="0.35">
      <c r="F129" s="52"/>
    </row>
    <row r="130" spans="6:6" x14ac:dyDescent="0.35">
      <c r="F130" s="52"/>
    </row>
    <row r="131" spans="6:6" x14ac:dyDescent="0.35">
      <c r="F131" s="52"/>
    </row>
    <row r="132" spans="6:6" x14ac:dyDescent="0.35">
      <c r="F132" s="52"/>
    </row>
    <row r="133" spans="6:6" x14ac:dyDescent="0.35">
      <c r="F133" s="52"/>
    </row>
    <row r="134" spans="6:6" x14ac:dyDescent="0.35">
      <c r="F134" s="52"/>
    </row>
    <row r="135" spans="6:6" x14ac:dyDescent="0.35">
      <c r="F135" s="52"/>
    </row>
    <row r="136" spans="6:6" x14ac:dyDescent="0.35">
      <c r="F136" s="52"/>
    </row>
    <row r="137" spans="6:6" x14ac:dyDescent="0.35">
      <c r="F137" s="52"/>
    </row>
    <row r="138" spans="6:6" x14ac:dyDescent="0.35">
      <c r="F138" s="52"/>
    </row>
    <row r="139" spans="6:6" x14ac:dyDescent="0.35">
      <c r="F139" s="52"/>
    </row>
    <row r="140" spans="6:6" x14ac:dyDescent="0.35">
      <c r="F140" s="52"/>
    </row>
    <row r="141" spans="6:6" x14ac:dyDescent="0.35">
      <c r="F141" s="52"/>
    </row>
    <row r="142" spans="6:6" x14ac:dyDescent="0.35">
      <c r="F142" s="52"/>
    </row>
    <row r="143" spans="6:6" x14ac:dyDescent="0.35">
      <c r="F143" s="52"/>
    </row>
    <row r="144" spans="6:6" x14ac:dyDescent="0.35">
      <c r="F144" s="52"/>
    </row>
    <row r="145" spans="6:6" x14ac:dyDescent="0.35">
      <c r="F145" s="52"/>
    </row>
    <row r="146" spans="6:6" x14ac:dyDescent="0.35">
      <c r="F146" s="52"/>
    </row>
    <row r="147" spans="6:6" x14ac:dyDescent="0.35">
      <c r="F147" s="52"/>
    </row>
    <row r="148" spans="6:6" x14ac:dyDescent="0.35">
      <c r="F148" s="52"/>
    </row>
    <row r="149" spans="6:6" x14ac:dyDescent="0.35">
      <c r="F149" s="52"/>
    </row>
    <row r="150" spans="6:6" x14ac:dyDescent="0.35">
      <c r="F150" s="52"/>
    </row>
    <row r="151" spans="6:6" x14ac:dyDescent="0.35">
      <c r="F151" s="52"/>
    </row>
    <row r="152" spans="6:6" x14ac:dyDescent="0.35">
      <c r="F152" s="52"/>
    </row>
    <row r="153" spans="6:6" x14ac:dyDescent="0.35">
      <c r="F153" s="52"/>
    </row>
    <row r="154" spans="6:6" x14ac:dyDescent="0.35">
      <c r="F154" s="52"/>
    </row>
    <row r="155" spans="6:6" x14ac:dyDescent="0.35">
      <c r="F155" s="52"/>
    </row>
    <row r="156" spans="6:6" x14ac:dyDescent="0.35">
      <c r="F156" s="52"/>
    </row>
    <row r="157" spans="6:6" x14ac:dyDescent="0.35">
      <c r="F157" s="52"/>
    </row>
    <row r="158" spans="6:6" x14ac:dyDescent="0.35">
      <c r="F158" s="52"/>
    </row>
    <row r="159" spans="6:6" x14ac:dyDescent="0.35">
      <c r="F159" s="52"/>
    </row>
    <row r="160" spans="6:6" x14ac:dyDescent="0.35">
      <c r="F160" s="52"/>
    </row>
    <row r="161" spans="6:6" x14ac:dyDescent="0.35">
      <c r="F161" s="52"/>
    </row>
    <row r="162" spans="6:6" x14ac:dyDescent="0.35">
      <c r="F162" s="52"/>
    </row>
    <row r="163" spans="6:6" x14ac:dyDescent="0.35">
      <c r="F163" s="52"/>
    </row>
    <row r="164" spans="6:6" x14ac:dyDescent="0.35">
      <c r="F164" s="52"/>
    </row>
    <row r="165" spans="6:6" x14ac:dyDescent="0.35">
      <c r="F165" s="52"/>
    </row>
    <row r="166" spans="6:6" x14ac:dyDescent="0.35">
      <c r="F166" s="52"/>
    </row>
    <row r="167" spans="6:6" x14ac:dyDescent="0.35">
      <c r="F167" s="52"/>
    </row>
    <row r="168" spans="6:6" x14ac:dyDescent="0.35">
      <c r="F168" s="52"/>
    </row>
    <row r="169" spans="6:6" x14ac:dyDescent="0.35">
      <c r="F169" s="52"/>
    </row>
    <row r="170" spans="6:6" x14ac:dyDescent="0.35">
      <c r="F170" s="52"/>
    </row>
    <row r="171" spans="6:6" x14ac:dyDescent="0.35">
      <c r="F171" s="52"/>
    </row>
    <row r="172" spans="6:6" x14ac:dyDescent="0.35">
      <c r="F172" s="52"/>
    </row>
    <row r="173" spans="6:6" x14ac:dyDescent="0.35">
      <c r="F173" s="52"/>
    </row>
    <row r="174" spans="6:6" x14ac:dyDescent="0.35">
      <c r="F174" s="52"/>
    </row>
    <row r="175" spans="6:6" x14ac:dyDescent="0.35">
      <c r="F175" s="52"/>
    </row>
    <row r="176" spans="6:6" x14ac:dyDescent="0.35">
      <c r="F176" s="52"/>
    </row>
    <row r="177" spans="6:6" x14ac:dyDescent="0.35">
      <c r="F177" s="52"/>
    </row>
    <row r="178" spans="6:6" x14ac:dyDescent="0.35">
      <c r="F178" s="52"/>
    </row>
    <row r="179" spans="6:6" x14ac:dyDescent="0.35">
      <c r="F179" s="52"/>
    </row>
    <row r="180" spans="6:6" x14ac:dyDescent="0.35">
      <c r="F180" s="52"/>
    </row>
    <row r="181" spans="6:6" x14ac:dyDescent="0.35">
      <c r="F181" s="52"/>
    </row>
    <row r="182" spans="6:6" x14ac:dyDescent="0.35">
      <c r="F182" s="52"/>
    </row>
    <row r="183" spans="6:6" x14ac:dyDescent="0.35">
      <c r="F183" s="52"/>
    </row>
    <row r="184" spans="6:6" x14ac:dyDescent="0.35">
      <c r="F184" s="52"/>
    </row>
    <row r="185" spans="6:6" x14ac:dyDescent="0.35">
      <c r="F185" s="52"/>
    </row>
    <row r="186" spans="6:6" x14ac:dyDescent="0.35">
      <c r="F186" s="52"/>
    </row>
    <row r="187" spans="6:6" x14ac:dyDescent="0.35">
      <c r="F187" s="52"/>
    </row>
    <row r="188" spans="6:6" x14ac:dyDescent="0.35">
      <c r="F188" s="52"/>
    </row>
    <row r="189" spans="6:6" x14ac:dyDescent="0.35">
      <c r="F189" s="52"/>
    </row>
    <row r="190" spans="6:6" x14ac:dyDescent="0.35">
      <c r="F190" s="52"/>
    </row>
    <row r="191" spans="6:6" x14ac:dyDescent="0.35">
      <c r="F191" s="52"/>
    </row>
    <row r="192" spans="6:6" x14ac:dyDescent="0.35">
      <c r="F192" s="52"/>
    </row>
    <row r="193" spans="6:6" x14ac:dyDescent="0.35">
      <c r="F193" s="52"/>
    </row>
    <row r="194" spans="6:6" x14ac:dyDescent="0.35">
      <c r="F194" s="52"/>
    </row>
    <row r="195" spans="6:6" x14ac:dyDescent="0.35">
      <c r="F195" s="52"/>
    </row>
    <row r="196" spans="6:6" x14ac:dyDescent="0.35">
      <c r="F196" s="52"/>
    </row>
    <row r="197" spans="6:6" x14ac:dyDescent="0.35">
      <c r="F197" s="52"/>
    </row>
    <row r="198" spans="6:6" x14ac:dyDescent="0.35">
      <c r="F198" s="52"/>
    </row>
    <row r="199" spans="6:6" x14ac:dyDescent="0.35">
      <c r="F199" s="52"/>
    </row>
    <row r="200" spans="6:6" x14ac:dyDescent="0.35">
      <c r="F200" s="52"/>
    </row>
    <row r="201" spans="6:6" x14ac:dyDescent="0.35">
      <c r="F201" s="52"/>
    </row>
    <row r="202" spans="6:6" x14ac:dyDescent="0.35">
      <c r="F202" s="52"/>
    </row>
    <row r="203" spans="6:6" x14ac:dyDescent="0.35">
      <c r="F203" s="52"/>
    </row>
    <row r="204" spans="6:6" x14ac:dyDescent="0.35">
      <c r="F204" s="52"/>
    </row>
    <row r="205" spans="6:6" x14ac:dyDescent="0.35">
      <c r="F205" s="52"/>
    </row>
    <row r="206" spans="6:6" x14ac:dyDescent="0.35">
      <c r="F206" s="52"/>
    </row>
    <row r="207" spans="6:6" x14ac:dyDescent="0.35">
      <c r="F207" s="52"/>
    </row>
    <row r="208" spans="6:6" x14ac:dyDescent="0.35">
      <c r="F208" s="52"/>
    </row>
    <row r="209" spans="6:6" x14ac:dyDescent="0.35">
      <c r="F209" s="52"/>
    </row>
    <row r="210" spans="6:6" x14ac:dyDescent="0.35">
      <c r="F210" s="52"/>
    </row>
    <row r="211" spans="6:6" x14ac:dyDescent="0.35">
      <c r="F211" s="52"/>
    </row>
    <row r="212" spans="6:6" x14ac:dyDescent="0.35">
      <c r="F212" s="52"/>
    </row>
    <row r="213" spans="6:6" x14ac:dyDescent="0.35">
      <c r="F213" s="52"/>
    </row>
    <row r="214" spans="6:6" x14ac:dyDescent="0.35">
      <c r="F214" s="52"/>
    </row>
    <row r="215" spans="6:6" x14ac:dyDescent="0.35">
      <c r="F215" s="52"/>
    </row>
    <row r="216" spans="6:6" x14ac:dyDescent="0.35">
      <c r="F216" s="52"/>
    </row>
    <row r="217" spans="6:6" x14ac:dyDescent="0.35">
      <c r="F217" s="52"/>
    </row>
    <row r="218" spans="6:6" x14ac:dyDescent="0.35">
      <c r="F218" s="52"/>
    </row>
    <row r="219" spans="6:6" x14ac:dyDescent="0.35">
      <c r="F219" s="52"/>
    </row>
    <row r="220" spans="6:6" x14ac:dyDescent="0.35">
      <c r="F220" s="52"/>
    </row>
    <row r="221" spans="6:6" x14ac:dyDescent="0.35">
      <c r="F221" s="52"/>
    </row>
    <row r="222" spans="6:6" x14ac:dyDescent="0.35">
      <c r="F222" s="52"/>
    </row>
    <row r="223" spans="6:6" x14ac:dyDescent="0.35">
      <c r="F223" s="52"/>
    </row>
    <row r="224" spans="6:6" x14ac:dyDescent="0.35">
      <c r="F224" s="52"/>
    </row>
    <row r="225" spans="6:6" x14ac:dyDescent="0.35">
      <c r="F225" s="52"/>
    </row>
    <row r="226" spans="6:6" x14ac:dyDescent="0.35">
      <c r="F226" s="52"/>
    </row>
    <row r="227" spans="6:6" x14ac:dyDescent="0.35">
      <c r="F227" s="52"/>
    </row>
    <row r="228" spans="6:6" x14ac:dyDescent="0.35">
      <c r="F228" s="52"/>
    </row>
    <row r="229" spans="6:6" x14ac:dyDescent="0.35">
      <c r="F229" s="52"/>
    </row>
    <row r="230" spans="6:6" x14ac:dyDescent="0.35">
      <c r="F230" s="52"/>
    </row>
    <row r="231" spans="6:6" x14ac:dyDescent="0.35">
      <c r="F231" s="52"/>
    </row>
    <row r="232" spans="6:6" x14ac:dyDescent="0.35">
      <c r="F232" s="52"/>
    </row>
    <row r="233" spans="6:6" x14ac:dyDescent="0.35">
      <c r="F233" s="52"/>
    </row>
    <row r="234" spans="6:6" x14ac:dyDescent="0.35">
      <c r="F234" s="52"/>
    </row>
    <row r="235" spans="6:6" x14ac:dyDescent="0.35">
      <c r="F235" s="52"/>
    </row>
    <row r="236" spans="6:6" x14ac:dyDescent="0.35">
      <c r="F236" s="52"/>
    </row>
    <row r="237" spans="6:6" x14ac:dyDescent="0.35">
      <c r="F237" s="52"/>
    </row>
    <row r="238" spans="6:6" x14ac:dyDescent="0.35">
      <c r="F238" s="52"/>
    </row>
    <row r="239" spans="6:6" x14ac:dyDescent="0.35">
      <c r="F239" s="52"/>
    </row>
    <row r="240" spans="6:6" x14ac:dyDescent="0.35">
      <c r="F240" s="52"/>
    </row>
    <row r="241" spans="6:6" x14ac:dyDescent="0.35">
      <c r="F241" s="52"/>
    </row>
    <row r="242" spans="6:6" x14ac:dyDescent="0.35">
      <c r="F242" s="52"/>
    </row>
    <row r="243" spans="6:6" x14ac:dyDescent="0.35">
      <c r="F243" s="52"/>
    </row>
    <row r="244" spans="6:6" x14ac:dyDescent="0.35">
      <c r="F244" s="52"/>
    </row>
    <row r="245" spans="6:6" x14ac:dyDescent="0.35">
      <c r="F245" s="52"/>
    </row>
    <row r="246" spans="6:6" x14ac:dyDescent="0.35">
      <c r="F246" s="52"/>
    </row>
    <row r="247" spans="6:6" x14ac:dyDescent="0.35">
      <c r="F247" s="52"/>
    </row>
    <row r="248" spans="6:6" x14ac:dyDescent="0.35">
      <c r="F248" s="52"/>
    </row>
    <row r="249" spans="6:6" x14ac:dyDescent="0.35">
      <c r="F249" s="52"/>
    </row>
    <row r="250" spans="6:6" x14ac:dyDescent="0.35">
      <c r="F250" s="52"/>
    </row>
    <row r="251" spans="6:6" x14ac:dyDescent="0.35">
      <c r="F251" s="52"/>
    </row>
    <row r="252" spans="6:6" x14ac:dyDescent="0.35">
      <c r="F252" s="52"/>
    </row>
    <row r="253" spans="6:6" x14ac:dyDescent="0.35">
      <c r="F253" s="52"/>
    </row>
    <row r="254" spans="6:6" x14ac:dyDescent="0.35">
      <c r="F254" s="52"/>
    </row>
    <row r="255" spans="6:6" x14ac:dyDescent="0.35">
      <c r="F255" s="52"/>
    </row>
    <row r="256" spans="6:6" x14ac:dyDescent="0.35">
      <c r="F256" s="52"/>
    </row>
    <row r="257" spans="6:6" x14ac:dyDescent="0.35">
      <c r="F257" s="52"/>
    </row>
    <row r="258" spans="6:6" x14ac:dyDescent="0.35">
      <c r="F258" s="52"/>
    </row>
    <row r="259" spans="6:6" x14ac:dyDescent="0.35">
      <c r="F259" s="52"/>
    </row>
    <row r="260" spans="6:6" x14ac:dyDescent="0.35">
      <c r="F260" s="52"/>
    </row>
    <row r="261" spans="6:6" x14ac:dyDescent="0.35">
      <c r="F261" s="52"/>
    </row>
    <row r="262" spans="6:6" x14ac:dyDescent="0.35">
      <c r="F262" s="52"/>
    </row>
    <row r="263" spans="6:6" x14ac:dyDescent="0.35">
      <c r="F263" s="52"/>
    </row>
    <row r="264" spans="6:6" x14ac:dyDescent="0.35">
      <c r="F264" s="52"/>
    </row>
    <row r="265" spans="6:6" x14ac:dyDescent="0.35">
      <c r="F265" s="52"/>
    </row>
    <row r="266" spans="6:6" x14ac:dyDescent="0.35">
      <c r="F266" s="52"/>
    </row>
    <row r="267" spans="6:6" x14ac:dyDescent="0.35">
      <c r="F267" s="52"/>
    </row>
    <row r="268" spans="6:6" x14ac:dyDescent="0.35">
      <c r="F268" s="52"/>
    </row>
    <row r="269" spans="6:6" x14ac:dyDescent="0.35">
      <c r="F269" s="52"/>
    </row>
    <row r="270" spans="6:6" x14ac:dyDescent="0.35">
      <c r="F270" s="52"/>
    </row>
    <row r="271" spans="6:6" x14ac:dyDescent="0.35">
      <c r="F271" s="52"/>
    </row>
    <row r="272" spans="6:6" x14ac:dyDescent="0.35">
      <c r="F272" s="52"/>
    </row>
    <row r="273" spans="6:6" x14ac:dyDescent="0.35">
      <c r="F273" s="52"/>
    </row>
    <row r="274" spans="6:6" x14ac:dyDescent="0.35">
      <c r="F274" s="52"/>
    </row>
    <row r="275" spans="6:6" x14ac:dyDescent="0.35">
      <c r="F275" s="52"/>
    </row>
    <row r="276" spans="6:6" x14ac:dyDescent="0.35">
      <c r="F276" s="52"/>
    </row>
    <row r="277" spans="6:6" x14ac:dyDescent="0.35">
      <c r="F277" s="52"/>
    </row>
    <row r="278" spans="6:6" x14ac:dyDescent="0.35">
      <c r="F278" s="52"/>
    </row>
    <row r="279" spans="6:6" x14ac:dyDescent="0.35">
      <c r="F279" s="52"/>
    </row>
    <row r="280" spans="6:6" x14ac:dyDescent="0.35">
      <c r="F280" s="52"/>
    </row>
    <row r="281" spans="6:6" x14ac:dyDescent="0.35">
      <c r="F281" s="52"/>
    </row>
    <row r="282" spans="6:6" x14ac:dyDescent="0.35">
      <c r="F282" s="52"/>
    </row>
    <row r="283" spans="6:6" x14ac:dyDescent="0.35">
      <c r="F283" s="52"/>
    </row>
    <row r="284" spans="6:6" x14ac:dyDescent="0.35">
      <c r="F284" s="52"/>
    </row>
    <row r="285" spans="6:6" x14ac:dyDescent="0.35">
      <c r="F285" s="52"/>
    </row>
    <row r="286" spans="6:6" x14ac:dyDescent="0.35">
      <c r="F286" s="52"/>
    </row>
    <row r="287" spans="6:6" x14ac:dyDescent="0.35">
      <c r="F287" s="52"/>
    </row>
    <row r="288" spans="6:6" x14ac:dyDescent="0.35">
      <c r="F288" s="52"/>
    </row>
    <row r="289" spans="6:6" x14ac:dyDescent="0.35">
      <c r="F289" s="52"/>
    </row>
    <row r="290" spans="6:6" x14ac:dyDescent="0.35">
      <c r="F290" s="52"/>
    </row>
    <row r="291" spans="6:6" x14ac:dyDescent="0.35">
      <c r="F291" s="52"/>
    </row>
    <row r="292" spans="6:6" x14ac:dyDescent="0.35">
      <c r="F292" s="52"/>
    </row>
    <row r="293" spans="6:6" x14ac:dyDescent="0.35">
      <c r="F293" s="52"/>
    </row>
    <row r="294" spans="6:6" x14ac:dyDescent="0.35">
      <c r="F294" s="52"/>
    </row>
    <row r="295" spans="6:6" x14ac:dyDescent="0.35">
      <c r="F295" s="52"/>
    </row>
    <row r="296" spans="6:6" x14ac:dyDescent="0.35">
      <c r="F296" s="52"/>
    </row>
    <row r="297" spans="6:6" x14ac:dyDescent="0.35">
      <c r="F297" s="52"/>
    </row>
    <row r="298" spans="6:6" x14ac:dyDescent="0.35">
      <c r="F298" s="52"/>
    </row>
    <row r="299" spans="6:6" x14ac:dyDescent="0.35">
      <c r="F299" s="52"/>
    </row>
    <row r="300" spans="6:6" x14ac:dyDescent="0.35">
      <c r="F300" s="52"/>
    </row>
    <row r="301" spans="6:6" x14ac:dyDescent="0.35">
      <c r="F301" s="52"/>
    </row>
    <row r="302" spans="6:6" x14ac:dyDescent="0.35">
      <c r="F302" s="52"/>
    </row>
    <row r="303" spans="6:6" x14ac:dyDescent="0.35">
      <c r="F303" s="52"/>
    </row>
    <row r="304" spans="6:6" x14ac:dyDescent="0.35">
      <c r="F304" s="52"/>
    </row>
    <row r="305" spans="6:6" x14ac:dyDescent="0.35">
      <c r="F305" s="52"/>
    </row>
    <row r="306" spans="6:6" x14ac:dyDescent="0.35">
      <c r="F306" s="52"/>
    </row>
    <row r="307" spans="6:6" x14ac:dyDescent="0.35">
      <c r="F307" s="52"/>
    </row>
    <row r="308" spans="6:6" x14ac:dyDescent="0.35">
      <c r="F308" s="52"/>
    </row>
    <row r="309" spans="6:6" x14ac:dyDescent="0.35">
      <c r="F309" s="52"/>
    </row>
    <row r="310" spans="6:6" x14ac:dyDescent="0.35">
      <c r="F310" s="52"/>
    </row>
    <row r="311" spans="6:6" x14ac:dyDescent="0.35">
      <c r="F311" s="52"/>
    </row>
    <row r="312" spans="6:6" x14ac:dyDescent="0.35">
      <c r="F312" s="52"/>
    </row>
    <row r="313" spans="6:6" x14ac:dyDescent="0.35">
      <c r="F313" s="52"/>
    </row>
    <row r="314" spans="6:6" x14ac:dyDescent="0.35">
      <c r="F314" s="52"/>
    </row>
    <row r="315" spans="6:6" x14ac:dyDescent="0.35">
      <c r="F315" s="52"/>
    </row>
    <row r="316" spans="6:6" x14ac:dyDescent="0.35">
      <c r="F316" s="52"/>
    </row>
    <row r="317" spans="6:6" x14ac:dyDescent="0.35">
      <c r="F317" s="52"/>
    </row>
    <row r="318" spans="6:6" x14ac:dyDescent="0.35">
      <c r="F318" s="52"/>
    </row>
    <row r="319" spans="6:6" x14ac:dyDescent="0.35">
      <c r="F319" s="52"/>
    </row>
    <row r="320" spans="6:6" x14ac:dyDescent="0.35">
      <c r="F320" s="52"/>
    </row>
    <row r="321" spans="6:6" x14ac:dyDescent="0.35">
      <c r="F321" s="52"/>
    </row>
    <row r="322" spans="6:6" x14ac:dyDescent="0.35">
      <c r="F322" s="52"/>
    </row>
    <row r="323" spans="6:6" x14ac:dyDescent="0.35">
      <c r="F323" s="52"/>
    </row>
    <row r="324" spans="6:6" x14ac:dyDescent="0.35">
      <c r="F324" s="52"/>
    </row>
    <row r="325" spans="6:6" x14ac:dyDescent="0.35">
      <c r="F325" s="52"/>
    </row>
    <row r="326" spans="6:6" x14ac:dyDescent="0.35">
      <c r="F326" s="52"/>
    </row>
    <row r="327" spans="6:6" x14ac:dyDescent="0.35">
      <c r="F327" s="52"/>
    </row>
    <row r="328" spans="6:6" x14ac:dyDescent="0.35">
      <c r="F328" s="52"/>
    </row>
    <row r="329" spans="6:6" x14ac:dyDescent="0.35">
      <c r="F329" s="52"/>
    </row>
    <row r="330" spans="6:6" x14ac:dyDescent="0.35">
      <c r="F330" s="52"/>
    </row>
    <row r="331" spans="6:6" x14ac:dyDescent="0.35">
      <c r="F331" s="52"/>
    </row>
    <row r="332" spans="6:6" x14ac:dyDescent="0.35">
      <c r="F332" s="52"/>
    </row>
    <row r="333" spans="6:6" x14ac:dyDescent="0.35">
      <c r="F333" s="52"/>
    </row>
    <row r="334" spans="6:6" x14ac:dyDescent="0.35">
      <c r="F334" s="52"/>
    </row>
    <row r="335" spans="6:6" x14ac:dyDescent="0.35">
      <c r="F335" s="52"/>
    </row>
    <row r="336" spans="6:6" x14ac:dyDescent="0.35">
      <c r="F336" s="52"/>
    </row>
    <row r="337" spans="6:6" x14ac:dyDescent="0.35">
      <c r="F337" s="52"/>
    </row>
    <row r="338" spans="6:6" x14ac:dyDescent="0.35">
      <c r="F338" s="52"/>
    </row>
    <row r="339" spans="6:6" x14ac:dyDescent="0.35">
      <c r="F339" s="52"/>
    </row>
    <row r="340" spans="6:6" x14ac:dyDescent="0.35">
      <c r="F340" s="52"/>
    </row>
    <row r="341" spans="6:6" x14ac:dyDescent="0.35">
      <c r="F341" s="52"/>
    </row>
    <row r="342" spans="6:6" x14ac:dyDescent="0.35">
      <c r="F342" s="52"/>
    </row>
    <row r="343" spans="6:6" x14ac:dyDescent="0.35">
      <c r="F343" s="52"/>
    </row>
    <row r="344" spans="6:6" x14ac:dyDescent="0.35">
      <c r="F344" s="52"/>
    </row>
    <row r="345" spans="6:6" x14ac:dyDescent="0.35">
      <c r="F345" s="52"/>
    </row>
    <row r="346" spans="6:6" x14ac:dyDescent="0.35">
      <c r="F346" s="52"/>
    </row>
    <row r="347" spans="6:6" x14ac:dyDescent="0.35">
      <c r="F347" s="52"/>
    </row>
    <row r="348" spans="6:6" x14ac:dyDescent="0.35">
      <c r="F348" s="52"/>
    </row>
    <row r="349" spans="6:6" x14ac:dyDescent="0.35">
      <c r="F349" s="52"/>
    </row>
    <row r="350" spans="6:6" x14ac:dyDescent="0.35">
      <c r="F350" s="52"/>
    </row>
    <row r="351" spans="6:6" x14ac:dyDescent="0.35">
      <c r="F351" s="52"/>
    </row>
    <row r="352" spans="6:6" x14ac:dyDescent="0.35">
      <c r="F352" s="52"/>
    </row>
    <row r="353" spans="6:6" x14ac:dyDescent="0.35">
      <c r="F353" s="52"/>
    </row>
    <row r="354" spans="6:6" x14ac:dyDescent="0.35">
      <c r="F354" s="52"/>
    </row>
    <row r="355" spans="6:6" x14ac:dyDescent="0.35">
      <c r="F355" s="52"/>
    </row>
    <row r="356" spans="6:6" x14ac:dyDescent="0.35">
      <c r="F356" s="52"/>
    </row>
    <row r="357" spans="6:6" x14ac:dyDescent="0.35">
      <c r="F357" s="52"/>
    </row>
    <row r="358" spans="6:6" x14ac:dyDescent="0.35">
      <c r="F358" s="52"/>
    </row>
    <row r="359" spans="6:6" x14ac:dyDescent="0.35">
      <c r="F359" s="52"/>
    </row>
    <row r="360" spans="6:6" x14ac:dyDescent="0.35">
      <c r="F360" s="52"/>
    </row>
    <row r="361" spans="6:6" x14ac:dyDescent="0.35">
      <c r="F361" s="52"/>
    </row>
    <row r="362" spans="6:6" x14ac:dyDescent="0.35">
      <c r="F362" s="52"/>
    </row>
    <row r="363" spans="6:6" x14ac:dyDescent="0.35">
      <c r="F363" s="52"/>
    </row>
    <row r="364" spans="6:6" x14ac:dyDescent="0.35">
      <c r="F364" s="52"/>
    </row>
    <row r="365" spans="6:6" x14ac:dyDescent="0.35">
      <c r="F365" s="52"/>
    </row>
    <row r="366" spans="6:6" x14ac:dyDescent="0.35">
      <c r="F366" s="52"/>
    </row>
    <row r="367" spans="6:6" x14ac:dyDescent="0.35">
      <c r="F367" s="52"/>
    </row>
    <row r="368" spans="6:6" x14ac:dyDescent="0.35">
      <c r="F368" s="52"/>
    </row>
    <row r="369" spans="6:6" x14ac:dyDescent="0.35">
      <c r="F369" s="52"/>
    </row>
    <row r="370" spans="6:6" x14ac:dyDescent="0.35">
      <c r="F370" s="52"/>
    </row>
    <row r="371" spans="6:6" x14ac:dyDescent="0.35">
      <c r="F371" s="52"/>
    </row>
    <row r="372" spans="6:6" x14ac:dyDescent="0.35">
      <c r="F372" s="52"/>
    </row>
    <row r="373" spans="6:6" x14ac:dyDescent="0.35">
      <c r="F373" s="52"/>
    </row>
    <row r="374" spans="6:6" x14ac:dyDescent="0.35">
      <c r="F374" s="52"/>
    </row>
    <row r="375" spans="6:6" x14ac:dyDescent="0.35">
      <c r="F375" s="52"/>
    </row>
    <row r="376" spans="6:6" x14ac:dyDescent="0.35">
      <c r="F376" s="52"/>
    </row>
    <row r="377" spans="6:6" x14ac:dyDescent="0.35">
      <c r="F377" s="52"/>
    </row>
    <row r="378" spans="6:6" x14ac:dyDescent="0.35">
      <c r="F378" s="52"/>
    </row>
    <row r="379" spans="6:6" x14ac:dyDescent="0.35">
      <c r="F379" s="52"/>
    </row>
    <row r="380" spans="6:6" x14ac:dyDescent="0.35">
      <c r="F380" s="52"/>
    </row>
    <row r="381" spans="6:6" x14ac:dyDescent="0.35">
      <c r="F381" s="52"/>
    </row>
    <row r="382" spans="6:6" x14ac:dyDescent="0.35">
      <c r="F382" s="52"/>
    </row>
    <row r="383" spans="6:6" x14ac:dyDescent="0.35">
      <c r="F383" s="52"/>
    </row>
    <row r="384" spans="6:6" x14ac:dyDescent="0.35">
      <c r="F384" s="52"/>
    </row>
    <row r="385" spans="6:6" x14ac:dyDescent="0.35">
      <c r="F385" s="52"/>
    </row>
    <row r="386" spans="6:6" x14ac:dyDescent="0.35">
      <c r="F386" s="52"/>
    </row>
    <row r="387" spans="6:6" x14ac:dyDescent="0.35">
      <c r="F387" s="52"/>
    </row>
    <row r="388" spans="6:6" x14ac:dyDescent="0.35">
      <c r="F388" s="52"/>
    </row>
    <row r="389" spans="6:6" x14ac:dyDescent="0.35">
      <c r="F389" s="52"/>
    </row>
    <row r="390" spans="6:6" x14ac:dyDescent="0.35">
      <c r="F390" s="52"/>
    </row>
    <row r="391" spans="6:6" x14ac:dyDescent="0.35">
      <c r="F391" s="52"/>
    </row>
    <row r="392" spans="6:6" x14ac:dyDescent="0.35">
      <c r="F392" s="52"/>
    </row>
    <row r="393" spans="6:6" x14ac:dyDescent="0.35">
      <c r="F393" s="52"/>
    </row>
    <row r="394" spans="6:6" x14ac:dyDescent="0.35">
      <c r="F394" s="52"/>
    </row>
    <row r="395" spans="6:6" x14ac:dyDescent="0.35">
      <c r="F395" s="52"/>
    </row>
    <row r="396" spans="6:6" x14ac:dyDescent="0.35">
      <c r="F396" s="52"/>
    </row>
    <row r="397" spans="6:6" x14ac:dyDescent="0.35">
      <c r="F397" s="52"/>
    </row>
    <row r="398" spans="6:6" x14ac:dyDescent="0.35">
      <c r="F398" s="52"/>
    </row>
    <row r="399" spans="6:6" x14ac:dyDescent="0.35">
      <c r="F399" s="52"/>
    </row>
    <row r="400" spans="6:6" x14ac:dyDescent="0.35">
      <c r="F400" s="52"/>
    </row>
    <row r="401" spans="6:6" x14ac:dyDescent="0.35">
      <c r="F401" s="52"/>
    </row>
    <row r="402" spans="6:6" x14ac:dyDescent="0.35">
      <c r="F402" s="52"/>
    </row>
    <row r="403" spans="6:6" x14ac:dyDescent="0.35">
      <c r="F403" s="52"/>
    </row>
    <row r="404" spans="6:6" x14ac:dyDescent="0.35">
      <c r="F404" s="52"/>
    </row>
    <row r="405" spans="6:6" x14ac:dyDescent="0.35">
      <c r="F405" s="52"/>
    </row>
    <row r="406" spans="6:6" x14ac:dyDescent="0.35">
      <c r="F406" s="52"/>
    </row>
    <row r="407" spans="6:6" x14ac:dyDescent="0.35">
      <c r="F407" s="52"/>
    </row>
    <row r="408" spans="6:6" x14ac:dyDescent="0.35">
      <c r="F408" s="52"/>
    </row>
    <row r="409" spans="6:6" x14ac:dyDescent="0.35">
      <c r="F409" s="52"/>
    </row>
    <row r="410" spans="6:6" x14ac:dyDescent="0.35">
      <c r="F410" s="52"/>
    </row>
    <row r="411" spans="6:6" x14ac:dyDescent="0.35">
      <c r="F411" s="52"/>
    </row>
    <row r="412" spans="6:6" x14ac:dyDescent="0.35">
      <c r="F412" s="52"/>
    </row>
    <row r="413" spans="6:6" x14ac:dyDescent="0.35">
      <c r="F413" s="52"/>
    </row>
    <row r="414" spans="6:6" x14ac:dyDescent="0.35">
      <c r="F414" s="52"/>
    </row>
    <row r="415" spans="6:6" x14ac:dyDescent="0.35">
      <c r="F415" s="52"/>
    </row>
    <row r="416" spans="6:6" x14ac:dyDescent="0.35">
      <c r="F416" s="52"/>
    </row>
    <row r="417" spans="6:6" x14ac:dyDescent="0.35">
      <c r="F417" s="52"/>
    </row>
    <row r="418" spans="6:6" x14ac:dyDescent="0.35">
      <c r="F418" s="52"/>
    </row>
    <row r="419" spans="6:6" x14ac:dyDescent="0.35">
      <c r="F419" s="52"/>
    </row>
    <row r="420" spans="6:6" x14ac:dyDescent="0.35">
      <c r="F420" s="52"/>
    </row>
    <row r="421" spans="6:6" x14ac:dyDescent="0.35">
      <c r="F421" s="52"/>
    </row>
    <row r="422" spans="6:6" x14ac:dyDescent="0.35">
      <c r="F422" s="52"/>
    </row>
    <row r="423" spans="6:6" x14ac:dyDescent="0.35">
      <c r="F423" s="52"/>
    </row>
    <row r="424" spans="6:6" x14ac:dyDescent="0.35">
      <c r="F424" s="52"/>
    </row>
    <row r="425" spans="6:6" x14ac:dyDescent="0.35">
      <c r="F425" s="52"/>
    </row>
    <row r="426" spans="6:6" x14ac:dyDescent="0.35">
      <c r="F426" s="52"/>
    </row>
    <row r="427" spans="6:6" x14ac:dyDescent="0.35">
      <c r="F427" s="52"/>
    </row>
    <row r="428" spans="6:6" x14ac:dyDescent="0.35">
      <c r="F428" s="52"/>
    </row>
    <row r="429" spans="6:6" x14ac:dyDescent="0.35">
      <c r="F429" s="52"/>
    </row>
    <row r="430" spans="6:6" x14ac:dyDescent="0.35">
      <c r="F430" s="52"/>
    </row>
    <row r="431" spans="6:6" x14ac:dyDescent="0.35">
      <c r="F431" s="52"/>
    </row>
    <row r="432" spans="6:6" x14ac:dyDescent="0.35">
      <c r="F432" s="52"/>
    </row>
    <row r="433" spans="6:6" x14ac:dyDescent="0.35">
      <c r="F433" s="52"/>
    </row>
    <row r="434" spans="6:6" x14ac:dyDescent="0.35">
      <c r="F434" s="52"/>
    </row>
    <row r="435" spans="6:6" x14ac:dyDescent="0.35">
      <c r="F435" s="52"/>
    </row>
    <row r="436" spans="6:6" x14ac:dyDescent="0.35">
      <c r="F436" s="52"/>
    </row>
    <row r="437" spans="6:6" x14ac:dyDescent="0.35">
      <c r="F437" s="52"/>
    </row>
    <row r="438" spans="6:6" x14ac:dyDescent="0.35">
      <c r="F438" s="52"/>
    </row>
    <row r="439" spans="6:6" x14ac:dyDescent="0.35">
      <c r="F439" s="52"/>
    </row>
    <row r="440" spans="6:6" x14ac:dyDescent="0.35">
      <c r="F440" s="52"/>
    </row>
    <row r="441" spans="6:6" x14ac:dyDescent="0.35">
      <c r="F441" s="52"/>
    </row>
    <row r="442" spans="6:6" x14ac:dyDescent="0.35">
      <c r="F442" s="52"/>
    </row>
    <row r="443" spans="6:6" x14ac:dyDescent="0.35">
      <c r="F443" s="52"/>
    </row>
    <row r="444" spans="6:6" x14ac:dyDescent="0.35">
      <c r="F444" s="52"/>
    </row>
    <row r="445" spans="6:6" x14ac:dyDescent="0.35">
      <c r="F445" s="52"/>
    </row>
    <row r="446" spans="6:6" x14ac:dyDescent="0.35">
      <c r="F446" s="52"/>
    </row>
    <row r="447" spans="6:6" x14ac:dyDescent="0.35">
      <c r="F447" s="52"/>
    </row>
    <row r="448" spans="6:6" x14ac:dyDescent="0.35">
      <c r="F448" s="52"/>
    </row>
    <row r="449" spans="6:6" x14ac:dyDescent="0.35">
      <c r="F449" s="52"/>
    </row>
    <row r="450" spans="6:6" x14ac:dyDescent="0.35">
      <c r="F450" s="52"/>
    </row>
    <row r="451" spans="6:6" x14ac:dyDescent="0.35">
      <c r="F451" s="52"/>
    </row>
    <row r="452" spans="6:6" x14ac:dyDescent="0.35">
      <c r="F452" s="52"/>
    </row>
    <row r="453" spans="6:6" x14ac:dyDescent="0.35">
      <c r="F453" s="52"/>
    </row>
    <row r="454" spans="6:6" x14ac:dyDescent="0.35">
      <c r="F454" s="52"/>
    </row>
    <row r="455" spans="6:6" x14ac:dyDescent="0.35">
      <c r="F455" s="52"/>
    </row>
    <row r="456" spans="6:6" x14ac:dyDescent="0.35">
      <c r="F456" s="52"/>
    </row>
    <row r="457" spans="6:6" x14ac:dyDescent="0.35">
      <c r="F457" s="52"/>
    </row>
    <row r="458" spans="6:6" x14ac:dyDescent="0.35">
      <c r="F458" s="52"/>
    </row>
    <row r="459" spans="6:6" x14ac:dyDescent="0.35">
      <c r="F459" s="52"/>
    </row>
    <row r="460" spans="6:6" x14ac:dyDescent="0.35">
      <c r="F460" s="52"/>
    </row>
    <row r="461" spans="6:6" x14ac:dyDescent="0.35">
      <c r="F461" s="52"/>
    </row>
    <row r="462" spans="6:6" x14ac:dyDescent="0.35">
      <c r="F462" s="52"/>
    </row>
    <row r="463" spans="6:6" x14ac:dyDescent="0.35">
      <c r="F463" s="52"/>
    </row>
    <row r="464" spans="6:6" x14ac:dyDescent="0.35">
      <c r="F464" s="52"/>
    </row>
    <row r="465" spans="6:6" x14ac:dyDescent="0.35">
      <c r="F465" s="52"/>
    </row>
    <row r="466" spans="6:6" x14ac:dyDescent="0.35">
      <c r="F466" s="52"/>
    </row>
    <row r="467" spans="6:6" x14ac:dyDescent="0.35">
      <c r="F467" s="52"/>
    </row>
    <row r="468" spans="6:6" x14ac:dyDescent="0.35">
      <c r="F468" s="52"/>
    </row>
    <row r="469" spans="6:6" x14ac:dyDescent="0.35">
      <c r="F469" s="52"/>
    </row>
    <row r="470" spans="6:6" x14ac:dyDescent="0.35">
      <c r="F470" s="52"/>
    </row>
    <row r="471" spans="6:6" x14ac:dyDescent="0.35">
      <c r="F471" s="52"/>
    </row>
    <row r="472" spans="6:6" x14ac:dyDescent="0.35">
      <c r="F472" s="52"/>
    </row>
    <row r="473" spans="6:6" x14ac:dyDescent="0.35">
      <c r="F473" s="52"/>
    </row>
    <row r="474" spans="6:6" x14ac:dyDescent="0.35">
      <c r="F474" s="52"/>
    </row>
    <row r="475" spans="6:6" x14ac:dyDescent="0.35">
      <c r="F475" s="52"/>
    </row>
    <row r="476" spans="6:6" x14ac:dyDescent="0.35">
      <c r="F476" s="52"/>
    </row>
    <row r="477" spans="6:6" x14ac:dyDescent="0.35">
      <c r="F477" s="52"/>
    </row>
    <row r="478" spans="6:6" x14ac:dyDescent="0.35">
      <c r="F478" s="52"/>
    </row>
    <row r="479" spans="6:6" x14ac:dyDescent="0.35">
      <c r="F479" s="52"/>
    </row>
    <row r="480" spans="6:6" x14ac:dyDescent="0.35">
      <c r="F480" s="52"/>
    </row>
    <row r="481" spans="6:6" x14ac:dyDescent="0.35">
      <c r="F481" s="52"/>
    </row>
    <row r="482" spans="6:6" x14ac:dyDescent="0.35">
      <c r="F482" s="52"/>
    </row>
    <row r="483" spans="6:6" x14ac:dyDescent="0.35">
      <c r="F483" s="52"/>
    </row>
    <row r="484" spans="6:6" x14ac:dyDescent="0.35">
      <c r="F484" s="52"/>
    </row>
    <row r="485" spans="6:6" x14ac:dyDescent="0.35">
      <c r="F485" s="52"/>
    </row>
    <row r="486" spans="6:6" x14ac:dyDescent="0.35">
      <c r="F486" s="52"/>
    </row>
    <row r="487" spans="6:6" x14ac:dyDescent="0.35">
      <c r="F487" s="52"/>
    </row>
    <row r="488" spans="6:6" x14ac:dyDescent="0.35">
      <c r="F488" s="52"/>
    </row>
    <row r="489" spans="6:6" x14ac:dyDescent="0.35">
      <c r="F489" s="52"/>
    </row>
    <row r="490" spans="6:6" x14ac:dyDescent="0.35">
      <c r="F490" s="52"/>
    </row>
    <row r="491" spans="6:6" x14ac:dyDescent="0.35">
      <c r="F491" s="52"/>
    </row>
    <row r="492" spans="6:6" x14ac:dyDescent="0.35">
      <c r="F492" s="52"/>
    </row>
    <row r="493" spans="6:6" x14ac:dyDescent="0.35">
      <c r="F493" s="52"/>
    </row>
    <row r="494" spans="6:6" x14ac:dyDescent="0.35">
      <c r="F494" s="52"/>
    </row>
    <row r="495" spans="6:6" x14ac:dyDescent="0.35">
      <c r="F495" s="52"/>
    </row>
    <row r="496" spans="6:6" x14ac:dyDescent="0.35">
      <c r="F496" s="52"/>
    </row>
    <row r="497" spans="6:6" x14ac:dyDescent="0.35">
      <c r="F497" s="52"/>
    </row>
    <row r="498" spans="6:6" x14ac:dyDescent="0.35">
      <c r="F498" s="52"/>
    </row>
    <row r="499" spans="6:6" x14ac:dyDescent="0.35">
      <c r="F499" s="52"/>
    </row>
    <row r="500" spans="6:6" x14ac:dyDescent="0.35">
      <c r="F500" s="52"/>
    </row>
    <row r="501" spans="6:6" x14ac:dyDescent="0.35">
      <c r="F501" s="52"/>
    </row>
    <row r="502" spans="6:6" x14ac:dyDescent="0.35">
      <c r="F502" s="52"/>
    </row>
    <row r="503" spans="6:6" x14ac:dyDescent="0.35">
      <c r="F503" s="52"/>
    </row>
  </sheetData>
  <sortState xmlns:xlrd2="http://schemas.microsoft.com/office/spreadsheetml/2017/richdata2" ref="A3:G100">
    <sortCondition ref="A3:A100"/>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41A98-5D70-4686-B979-07CE140F5F11}">
  <dimension ref="A1:H175"/>
  <sheetViews>
    <sheetView topLeftCell="A88" workbookViewId="0">
      <selection activeCell="E101" sqref="E101"/>
    </sheetView>
  </sheetViews>
  <sheetFormatPr defaultRowHeight="14.5" x14ac:dyDescent="0.35"/>
  <cols>
    <col min="1" max="1" width="14.08984375" customWidth="1"/>
    <col min="2" max="2" width="40.90625" style="6" customWidth="1"/>
    <col min="3" max="3" width="30.81640625" customWidth="1"/>
    <col min="4" max="4" width="16.81640625" style="5" customWidth="1"/>
    <col min="8" max="8" width="18.26953125" customWidth="1"/>
  </cols>
  <sheetData>
    <row r="1" spans="1:8" ht="21" x14ac:dyDescent="0.5">
      <c r="A1" s="1" t="s">
        <v>1491</v>
      </c>
      <c r="H1" s="1"/>
    </row>
    <row r="3" spans="1:8" ht="29" x14ac:dyDescent="0.35">
      <c r="A3" s="2" t="s">
        <v>130</v>
      </c>
      <c r="B3" s="11" t="s">
        <v>127</v>
      </c>
      <c r="C3" s="11" t="s">
        <v>131</v>
      </c>
      <c r="D3" s="13" t="s">
        <v>860</v>
      </c>
    </row>
    <row r="4" spans="1:8" x14ac:dyDescent="0.35">
      <c r="A4" t="s">
        <v>545</v>
      </c>
      <c r="B4" s="6" t="s">
        <v>573</v>
      </c>
      <c r="C4" t="s">
        <v>518</v>
      </c>
      <c r="D4" s="5">
        <v>1</v>
      </c>
    </row>
    <row r="5" spans="1:8" x14ac:dyDescent="0.35">
      <c r="A5" t="s">
        <v>471</v>
      </c>
      <c r="B5" s="6" t="s">
        <v>472</v>
      </c>
      <c r="C5" t="s">
        <v>365</v>
      </c>
      <c r="D5" s="5">
        <v>2</v>
      </c>
    </row>
    <row r="6" spans="1:8" x14ac:dyDescent="0.35">
      <c r="A6" t="s">
        <v>562</v>
      </c>
      <c r="B6" s="6" t="s">
        <v>589</v>
      </c>
      <c r="C6" t="s">
        <v>531</v>
      </c>
      <c r="D6" s="5">
        <v>3</v>
      </c>
    </row>
    <row r="7" spans="1:8" x14ac:dyDescent="0.35">
      <c r="A7" t="s">
        <v>452</v>
      </c>
      <c r="B7" s="6" t="s">
        <v>500</v>
      </c>
      <c r="C7" t="s">
        <v>358</v>
      </c>
      <c r="D7" s="5">
        <v>5</v>
      </c>
    </row>
    <row r="8" spans="1:8" x14ac:dyDescent="0.35">
      <c r="A8" t="s">
        <v>553</v>
      </c>
      <c r="B8" s="6" t="s">
        <v>581</v>
      </c>
      <c r="C8" t="s">
        <v>523</v>
      </c>
      <c r="D8" s="5">
        <v>7</v>
      </c>
    </row>
    <row r="9" spans="1:8" x14ac:dyDescent="0.35">
      <c r="A9" t="s">
        <v>247</v>
      </c>
      <c r="B9" s="6" t="s">
        <v>248</v>
      </c>
      <c r="C9" t="s">
        <v>195</v>
      </c>
      <c r="D9" s="5">
        <v>7</v>
      </c>
    </row>
    <row r="10" spans="1:8" x14ac:dyDescent="0.35">
      <c r="A10" t="s">
        <v>402</v>
      </c>
      <c r="B10" s="6" t="s">
        <v>403</v>
      </c>
      <c r="C10" t="s">
        <v>337</v>
      </c>
      <c r="D10" s="5">
        <v>7</v>
      </c>
    </row>
    <row r="11" spans="1:8" x14ac:dyDescent="0.35">
      <c r="A11" t="s">
        <v>394</v>
      </c>
      <c r="B11" s="6" t="s">
        <v>395</v>
      </c>
      <c r="C11" t="s">
        <v>334</v>
      </c>
      <c r="D11" s="5">
        <v>7</v>
      </c>
    </row>
    <row r="12" spans="1:8" x14ac:dyDescent="0.35">
      <c r="A12" t="s">
        <v>425</v>
      </c>
      <c r="B12" s="6" t="s">
        <v>426</v>
      </c>
      <c r="C12" t="s">
        <v>345</v>
      </c>
      <c r="D12" s="5">
        <v>7</v>
      </c>
    </row>
    <row r="13" spans="1:8" x14ac:dyDescent="0.35">
      <c r="A13" t="s">
        <v>219</v>
      </c>
      <c r="B13" s="6" t="s">
        <v>220</v>
      </c>
      <c r="C13" t="s">
        <v>181</v>
      </c>
      <c r="D13" s="5">
        <v>7</v>
      </c>
    </row>
    <row r="14" spans="1:8" x14ac:dyDescent="0.35">
      <c r="A14" t="s">
        <v>265</v>
      </c>
      <c r="B14" s="6" t="s">
        <v>266</v>
      </c>
      <c r="C14" t="s">
        <v>202</v>
      </c>
      <c r="D14" s="5">
        <v>7</v>
      </c>
    </row>
    <row r="15" spans="1:8" x14ac:dyDescent="0.35">
      <c r="A15" t="s">
        <v>233</v>
      </c>
      <c r="B15" s="6" t="s">
        <v>234</v>
      </c>
      <c r="C15" t="s">
        <v>188</v>
      </c>
      <c r="D15" s="5">
        <v>8</v>
      </c>
    </row>
    <row r="16" spans="1:8" x14ac:dyDescent="0.35">
      <c r="A16" t="s">
        <v>231</v>
      </c>
      <c r="B16" s="6" t="s">
        <v>232</v>
      </c>
      <c r="C16" t="s">
        <v>187</v>
      </c>
      <c r="D16" s="5">
        <v>6</v>
      </c>
    </row>
    <row r="17" spans="1:4" x14ac:dyDescent="0.35">
      <c r="A17" t="s">
        <v>439</v>
      </c>
      <c r="B17" s="6" t="s">
        <v>491</v>
      </c>
      <c r="C17" t="s">
        <v>351</v>
      </c>
      <c r="D17" s="5">
        <v>9</v>
      </c>
    </row>
    <row r="18" spans="1:4" x14ac:dyDescent="0.35">
      <c r="A18" t="s">
        <v>310</v>
      </c>
      <c r="B18" s="6" t="s">
        <v>311</v>
      </c>
      <c r="C18" t="s">
        <v>215</v>
      </c>
      <c r="D18" s="5">
        <v>10</v>
      </c>
    </row>
    <row r="19" spans="1:4" x14ac:dyDescent="0.35">
      <c r="A19" t="s">
        <v>249</v>
      </c>
      <c r="B19" s="6" t="s">
        <v>250</v>
      </c>
      <c r="C19" t="s">
        <v>196</v>
      </c>
      <c r="D19" s="5">
        <v>10</v>
      </c>
    </row>
    <row r="20" spans="1:4" x14ac:dyDescent="0.35">
      <c r="A20" t="s">
        <v>388</v>
      </c>
      <c r="B20" s="6" t="s">
        <v>599</v>
      </c>
      <c r="C20" t="s">
        <v>332</v>
      </c>
      <c r="D20" s="5">
        <v>10</v>
      </c>
    </row>
    <row r="21" spans="1:4" x14ac:dyDescent="0.35">
      <c r="A21" t="s">
        <v>448</v>
      </c>
      <c r="B21" s="6" t="s">
        <v>497</v>
      </c>
      <c r="C21" t="s">
        <v>356</v>
      </c>
      <c r="D21" s="5">
        <v>10</v>
      </c>
    </row>
    <row r="22" spans="1:4" x14ac:dyDescent="0.35">
      <c r="A22" t="s">
        <v>538</v>
      </c>
      <c r="B22" s="6" t="s">
        <v>539</v>
      </c>
      <c r="C22" t="s">
        <v>515</v>
      </c>
      <c r="D22" s="5">
        <v>10</v>
      </c>
    </row>
    <row r="23" spans="1:4" x14ac:dyDescent="0.35">
      <c r="A23" t="s">
        <v>281</v>
      </c>
      <c r="B23" s="6" t="s">
        <v>282</v>
      </c>
      <c r="C23" t="s">
        <v>208</v>
      </c>
      <c r="D23" s="5">
        <v>10</v>
      </c>
    </row>
    <row r="24" spans="1:4" x14ac:dyDescent="0.35">
      <c r="A24" t="s">
        <v>174</v>
      </c>
      <c r="B24" s="6" t="s">
        <v>175</v>
      </c>
      <c r="C24" t="s">
        <v>169</v>
      </c>
      <c r="D24" s="5">
        <v>10</v>
      </c>
    </row>
    <row r="25" spans="1:4" x14ac:dyDescent="0.35">
      <c r="A25" t="s">
        <v>304</v>
      </c>
      <c r="B25" s="6" t="s">
        <v>305</v>
      </c>
      <c r="C25" t="s">
        <v>214</v>
      </c>
      <c r="D25" s="5">
        <v>10</v>
      </c>
    </row>
    <row r="26" spans="1:4" x14ac:dyDescent="0.35">
      <c r="A26" t="s">
        <v>444</v>
      </c>
      <c r="B26" s="6" t="s">
        <v>442</v>
      </c>
      <c r="C26" t="s">
        <v>352</v>
      </c>
      <c r="D26" s="5">
        <v>10</v>
      </c>
    </row>
    <row r="27" spans="1:4" x14ac:dyDescent="0.35">
      <c r="A27" t="s">
        <v>417</v>
      </c>
      <c r="B27" s="6" t="s">
        <v>416</v>
      </c>
      <c r="C27" t="s">
        <v>341</v>
      </c>
      <c r="D27" s="5">
        <v>10</v>
      </c>
    </row>
    <row r="28" spans="1:4" x14ac:dyDescent="0.35">
      <c r="A28" t="s">
        <v>540</v>
      </c>
      <c r="B28" s="6" t="s">
        <v>569</v>
      </c>
      <c r="C28" t="s">
        <v>515</v>
      </c>
      <c r="D28" s="5">
        <v>10</v>
      </c>
    </row>
    <row r="29" spans="1:4" x14ac:dyDescent="0.35">
      <c r="A29" t="s">
        <v>551</v>
      </c>
      <c r="B29" s="6" t="s">
        <v>579</v>
      </c>
      <c r="C29" t="s">
        <v>522</v>
      </c>
      <c r="D29" s="5">
        <v>10</v>
      </c>
    </row>
    <row r="30" spans="1:4" x14ac:dyDescent="0.35">
      <c r="A30" t="s">
        <v>447</v>
      </c>
      <c r="B30" s="6" t="s">
        <v>496</v>
      </c>
      <c r="C30" t="s">
        <v>355</v>
      </c>
      <c r="D30" s="5">
        <v>10</v>
      </c>
    </row>
    <row r="31" spans="1:4" x14ac:dyDescent="0.35">
      <c r="A31" t="s">
        <v>476</v>
      </c>
      <c r="B31" s="6" t="s">
        <v>506</v>
      </c>
      <c r="C31" t="s">
        <v>368</v>
      </c>
      <c r="D31" s="5" t="s">
        <v>868</v>
      </c>
    </row>
    <row r="32" spans="1:4" x14ac:dyDescent="0.35">
      <c r="A32" t="s">
        <v>227</v>
      </c>
      <c r="B32" s="6" t="s">
        <v>228</v>
      </c>
      <c r="C32" t="s">
        <v>185</v>
      </c>
      <c r="D32" s="5">
        <v>13</v>
      </c>
    </row>
    <row r="33" spans="1:4" x14ac:dyDescent="0.35">
      <c r="A33" t="s">
        <v>171</v>
      </c>
      <c r="B33" s="6" t="s">
        <v>141</v>
      </c>
      <c r="C33" t="s">
        <v>144</v>
      </c>
      <c r="D33" s="5">
        <v>13</v>
      </c>
    </row>
    <row r="34" spans="1:4" x14ac:dyDescent="0.35">
      <c r="A34" t="s">
        <v>427</v>
      </c>
      <c r="B34" s="6" t="s">
        <v>428</v>
      </c>
      <c r="C34" t="s">
        <v>346</v>
      </c>
      <c r="D34" s="5">
        <v>13</v>
      </c>
    </row>
    <row r="35" spans="1:4" x14ac:dyDescent="0.35">
      <c r="A35" t="s">
        <v>400</v>
      </c>
      <c r="B35" s="6" t="s">
        <v>401</v>
      </c>
      <c r="C35" t="s">
        <v>337</v>
      </c>
      <c r="D35" s="5">
        <v>13</v>
      </c>
    </row>
    <row r="36" spans="1:4" x14ac:dyDescent="0.35">
      <c r="A36" t="s">
        <v>445</v>
      </c>
      <c r="B36" s="6" t="s">
        <v>494</v>
      </c>
      <c r="C36" t="s">
        <v>353</v>
      </c>
      <c r="D36" s="5">
        <v>13</v>
      </c>
    </row>
    <row r="37" spans="1:4" x14ac:dyDescent="0.35">
      <c r="A37" t="s">
        <v>229</v>
      </c>
      <c r="B37" s="6" t="s">
        <v>230</v>
      </c>
      <c r="C37" t="s">
        <v>186</v>
      </c>
      <c r="D37" s="5">
        <v>13</v>
      </c>
    </row>
    <row r="38" spans="1:4" x14ac:dyDescent="0.35">
      <c r="A38" t="s">
        <v>414</v>
      </c>
      <c r="B38" s="6" t="s">
        <v>415</v>
      </c>
      <c r="C38" t="s">
        <v>340</v>
      </c>
      <c r="D38" s="5">
        <v>14</v>
      </c>
    </row>
    <row r="39" spans="1:4" x14ac:dyDescent="0.35">
      <c r="A39" t="s">
        <v>450</v>
      </c>
      <c r="B39" s="6" t="s">
        <v>862</v>
      </c>
      <c r="C39" t="s">
        <v>357</v>
      </c>
      <c r="D39" s="5">
        <v>14</v>
      </c>
    </row>
    <row r="40" spans="1:4" x14ac:dyDescent="0.35">
      <c r="A40" t="s">
        <v>380</v>
      </c>
      <c r="B40" s="6" t="s">
        <v>381</v>
      </c>
      <c r="C40" t="s">
        <v>328</v>
      </c>
      <c r="D40" s="5">
        <v>14</v>
      </c>
    </row>
    <row r="41" spans="1:4" x14ac:dyDescent="0.35">
      <c r="A41" t="s">
        <v>273</v>
      </c>
      <c r="B41" s="6" t="s">
        <v>274</v>
      </c>
      <c r="C41" t="s">
        <v>205</v>
      </c>
      <c r="D41" s="5">
        <v>15</v>
      </c>
    </row>
    <row r="42" spans="1:4" x14ac:dyDescent="0.35">
      <c r="A42" t="s">
        <v>465</v>
      </c>
      <c r="B42" s="6" t="s">
        <v>466</v>
      </c>
      <c r="C42" t="s">
        <v>363</v>
      </c>
      <c r="D42" s="5">
        <v>15</v>
      </c>
    </row>
    <row r="43" spans="1:4" x14ac:dyDescent="0.35">
      <c r="A43" t="s">
        <v>454</v>
      </c>
      <c r="B43" s="6" t="s">
        <v>502</v>
      </c>
      <c r="C43" t="s">
        <v>359</v>
      </c>
      <c r="D43" s="5">
        <v>15</v>
      </c>
    </row>
    <row r="44" spans="1:4" x14ac:dyDescent="0.35">
      <c r="A44" t="s">
        <v>312</v>
      </c>
      <c r="B44" s="6" t="s">
        <v>313</v>
      </c>
      <c r="C44" t="s">
        <v>216</v>
      </c>
      <c r="D44" s="5">
        <v>16</v>
      </c>
    </row>
    <row r="45" spans="1:4" x14ac:dyDescent="0.35">
      <c r="A45" t="s">
        <v>237</v>
      </c>
      <c r="B45" s="6" t="s">
        <v>238</v>
      </c>
      <c r="C45" t="s">
        <v>190</v>
      </c>
      <c r="D45" s="5">
        <v>16</v>
      </c>
    </row>
    <row r="46" spans="1:4" ht="15" customHeight="1" x14ac:dyDescent="0.35">
      <c r="A46" t="s">
        <v>420</v>
      </c>
      <c r="B46" s="6" t="s">
        <v>421</v>
      </c>
      <c r="C46" t="s">
        <v>343</v>
      </c>
      <c r="D46" s="5">
        <v>16</v>
      </c>
    </row>
    <row r="47" spans="1:4" x14ac:dyDescent="0.35">
      <c r="A47" t="s">
        <v>320</v>
      </c>
      <c r="B47" s="6" t="s">
        <v>321</v>
      </c>
      <c r="C47" t="s">
        <v>218</v>
      </c>
      <c r="D47" s="5">
        <v>16</v>
      </c>
    </row>
    <row r="48" spans="1:4" x14ac:dyDescent="0.35">
      <c r="A48" t="s">
        <v>547</v>
      </c>
      <c r="B48" s="6" t="s">
        <v>575</v>
      </c>
      <c r="C48" t="s">
        <v>520</v>
      </c>
      <c r="D48" s="5">
        <v>16</v>
      </c>
    </row>
    <row r="49" spans="1:4" x14ac:dyDescent="0.35">
      <c r="A49" t="s">
        <v>147</v>
      </c>
      <c r="B49" s="6" t="s">
        <v>140</v>
      </c>
      <c r="C49" t="s">
        <v>142</v>
      </c>
      <c r="D49" s="5">
        <v>17</v>
      </c>
    </row>
    <row r="50" spans="1:4" x14ac:dyDescent="0.35">
      <c r="A50" t="s">
        <v>223</v>
      </c>
      <c r="B50" s="6" t="s">
        <v>224</v>
      </c>
      <c r="C50" t="s">
        <v>183</v>
      </c>
      <c r="D50" s="5">
        <v>17</v>
      </c>
    </row>
    <row r="51" spans="1:4" x14ac:dyDescent="0.35">
      <c r="A51" t="s">
        <v>148</v>
      </c>
      <c r="B51" s="6" t="s">
        <v>149</v>
      </c>
      <c r="C51" t="s">
        <v>150</v>
      </c>
      <c r="D51" s="5">
        <v>17</v>
      </c>
    </row>
    <row r="52" spans="1:4" x14ac:dyDescent="0.35">
      <c r="A52" t="s">
        <v>449</v>
      </c>
      <c r="B52" s="6" t="s">
        <v>498</v>
      </c>
      <c r="C52" t="s">
        <v>356</v>
      </c>
      <c r="D52" s="5">
        <v>18</v>
      </c>
    </row>
    <row r="53" spans="1:4" x14ac:dyDescent="0.35">
      <c r="A53" t="s">
        <v>300</v>
      </c>
      <c r="B53" s="6" t="s">
        <v>301</v>
      </c>
      <c r="C53" t="s">
        <v>214</v>
      </c>
      <c r="D53" s="5">
        <v>18</v>
      </c>
    </row>
    <row r="54" spans="1:4" x14ac:dyDescent="0.35">
      <c r="A54" t="s">
        <v>257</v>
      </c>
      <c r="B54" s="6" t="s">
        <v>258</v>
      </c>
      <c r="C54" t="s">
        <v>199</v>
      </c>
      <c r="D54" s="5">
        <v>18</v>
      </c>
    </row>
    <row r="55" spans="1:4" x14ac:dyDescent="0.35">
      <c r="A55" t="s">
        <v>392</v>
      </c>
      <c r="B55" s="6" t="s">
        <v>393</v>
      </c>
      <c r="C55" t="s">
        <v>333</v>
      </c>
      <c r="D55" s="5">
        <v>18</v>
      </c>
    </row>
    <row r="56" spans="1:4" x14ac:dyDescent="0.35">
      <c r="A56" t="s">
        <v>378</v>
      </c>
      <c r="B56" s="6" t="s">
        <v>379</v>
      </c>
      <c r="C56" t="s">
        <v>327</v>
      </c>
      <c r="D56" s="5">
        <v>18</v>
      </c>
    </row>
    <row r="57" spans="1:4" x14ac:dyDescent="0.35">
      <c r="A57" t="s">
        <v>306</v>
      </c>
      <c r="B57" s="6" t="s">
        <v>307</v>
      </c>
      <c r="C57" t="s">
        <v>214</v>
      </c>
      <c r="D57" s="5">
        <v>18</v>
      </c>
    </row>
    <row r="58" spans="1:4" x14ac:dyDescent="0.35">
      <c r="A58" t="s">
        <v>137</v>
      </c>
      <c r="B58" s="6" t="s">
        <v>138</v>
      </c>
      <c r="C58" t="s">
        <v>139</v>
      </c>
      <c r="D58" s="5">
        <v>19</v>
      </c>
    </row>
    <row r="59" spans="1:4" x14ac:dyDescent="0.35">
      <c r="A59" t="s">
        <v>178</v>
      </c>
      <c r="B59" s="6" t="s">
        <v>180</v>
      </c>
      <c r="C59" t="s">
        <v>179</v>
      </c>
      <c r="D59" s="5">
        <v>20</v>
      </c>
    </row>
    <row r="60" spans="1:4" x14ac:dyDescent="0.35">
      <c r="A60" t="s">
        <v>226</v>
      </c>
      <c r="B60" s="6" t="s">
        <v>225</v>
      </c>
      <c r="C60" t="s">
        <v>184</v>
      </c>
      <c r="D60" s="5">
        <v>20</v>
      </c>
    </row>
    <row r="61" spans="1:4" x14ac:dyDescent="0.35">
      <c r="A61" t="s">
        <v>159</v>
      </c>
      <c r="B61" s="6" t="s">
        <v>164</v>
      </c>
      <c r="C61" t="s">
        <v>405</v>
      </c>
      <c r="D61" s="5">
        <v>20</v>
      </c>
    </row>
    <row r="62" spans="1:4" x14ac:dyDescent="0.35">
      <c r="A62" t="s">
        <v>418</v>
      </c>
      <c r="B62" s="6" t="s">
        <v>422</v>
      </c>
      <c r="C62" t="s">
        <v>342</v>
      </c>
      <c r="D62" s="5">
        <v>20</v>
      </c>
    </row>
    <row r="63" spans="1:4" x14ac:dyDescent="0.35">
      <c r="A63" t="s">
        <v>431</v>
      </c>
      <c r="B63" s="6" t="s">
        <v>432</v>
      </c>
      <c r="C63" t="s">
        <v>348</v>
      </c>
      <c r="D63" s="5">
        <v>20</v>
      </c>
    </row>
    <row r="64" spans="1:4" x14ac:dyDescent="0.35">
      <c r="A64" t="s">
        <v>477</v>
      </c>
      <c r="B64" s="6" t="s">
        <v>507</v>
      </c>
      <c r="C64" t="s">
        <v>369</v>
      </c>
      <c r="D64" s="5">
        <v>21</v>
      </c>
    </row>
    <row r="65" spans="1:4" x14ac:dyDescent="0.35">
      <c r="A65" t="s">
        <v>176</v>
      </c>
      <c r="B65" s="6" t="s">
        <v>177</v>
      </c>
      <c r="C65" t="s">
        <v>170</v>
      </c>
      <c r="D65" s="5">
        <v>20</v>
      </c>
    </row>
    <row r="66" spans="1:4" x14ac:dyDescent="0.35">
      <c r="A66" t="s">
        <v>386</v>
      </c>
      <c r="B66" s="6" t="s">
        <v>387</v>
      </c>
      <c r="C66" t="s">
        <v>331</v>
      </c>
      <c r="D66" s="5">
        <v>20</v>
      </c>
    </row>
    <row r="67" spans="1:4" x14ac:dyDescent="0.35">
      <c r="A67" t="s">
        <v>259</v>
      </c>
      <c r="B67" s="6" t="s">
        <v>260</v>
      </c>
      <c r="C67" t="s">
        <v>199</v>
      </c>
      <c r="D67" s="5">
        <v>22</v>
      </c>
    </row>
    <row r="68" spans="1:4" x14ac:dyDescent="0.35">
      <c r="A68" t="s">
        <v>261</v>
      </c>
      <c r="B68" s="6" t="s">
        <v>262</v>
      </c>
      <c r="C68" t="s">
        <v>200</v>
      </c>
      <c r="D68" s="5">
        <v>22</v>
      </c>
    </row>
    <row r="69" spans="1:4" x14ac:dyDescent="0.35">
      <c r="A69" t="s">
        <v>389</v>
      </c>
      <c r="B69" s="6" t="s">
        <v>600</v>
      </c>
      <c r="C69" t="s">
        <v>333</v>
      </c>
      <c r="D69" s="5">
        <v>22</v>
      </c>
    </row>
    <row r="70" spans="1:4" x14ac:dyDescent="0.35">
      <c r="A70" t="s">
        <v>410</v>
      </c>
      <c r="B70" s="6" t="s">
        <v>411</v>
      </c>
      <c r="C70" t="s">
        <v>338</v>
      </c>
      <c r="D70" s="5">
        <v>23</v>
      </c>
    </row>
    <row r="71" spans="1:4" x14ac:dyDescent="0.35">
      <c r="A71" t="s">
        <v>160</v>
      </c>
      <c r="B71" s="6" t="s">
        <v>161</v>
      </c>
      <c r="C71" t="s">
        <v>404</v>
      </c>
      <c r="D71" s="5">
        <v>23</v>
      </c>
    </row>
    <row r="72" spans="1:4" x14ac:dyDescent="0.35">
      <c r="A72" t="s">
        <v>153</v>
      </c>
      <c r="B72" s="6" t="s">
        <v>154</v>
      </c>
      <c r="C72" t="s">
        <v>155</v>
      </c>
      <c r="D72" s="5">
        <v>23</v>
      </c>
    </row>
    <row r="73" spans="1:4" x14ac:dyDescent="0.35">
      <c r="A73" t="s">
        <v>151</v>
      </c>
      <c r="B73" s="6" t="s">
        <v>152</v>
      </c>
      <c r="C73" t="s">
        <v>143</v>
      </c>
      <c r="D73" s="5">
        <v>23</v>
      </c>
    </row>
    <row r="74" spans="1:4" x14ac:dyDescent="0.35">
      <c r="A74" t="s">
        <v>156</v>
      </c>
      <c r="B74" s="6" t="s">
        <v>158</v>
      </c>
      <c r="C74" t="s">
        <v>157</v>
      </c>
      <c r="D74" s="5">
        <v>23</v>
      </c>
    </row>
    <row r="75" spans="1:4" x14ac:dyDescent="0.35">
      <c r="A75" t="s">
        <v>390</v>
      </c>
      <c r="B75" s="6" t="s">
        <v>391</v>
      </c>
      <c r="C75" t="s">
        <v>333</v>
      </c>
      <c r="D75" s="5">
        <v>23</v>
      </c>
    </row>
    <row r="76" spans="1:4" x14ac:dyDescent="0.35">
      <c r="A76" t="s">
        <v>440</v>
      </c>
      <c r="B76" s="6" t="s">
        <v>492</v>
      </c>
      <c r="C76" t="s">
        <v>352</v>
      </c>
      <c r="D76" s="5">
        <v>23</v>
      </c>
    </row>
    <row r="77" spans="1:4" x14ac:dyDescent="0.35">
      <c r="A77" t="s">
        <v>134</v>
      </c>
      <c r="B77" s="6" t="s">
        <v>135</v>
      </c>
      <c r="C77" t="s">
        <v>136</v>
      </c>
      <c r="D77" s="5">
        <v>23</v>
      </c>
    </row>
    <row r="78" spans="1:4" x14ac:dyDescent="0.35">
      <c r="A78" t="s">
        <v>165</v>
      </c>
      <c r="B78" s="6" t="s">
        <v>166</v>
      </c>
      <c r="C78" t="s">
        <v>407</v>
      </c>
      <c r="D78" s="5">
        <v>24</v>
      </c>
    </row>
    <row r="79" spans="1:4" x14ac:dyDescent="0.35">
      <c r="A79" t="s">
        <v>167</v>
      </c>
      <c r="B79" s="6" t="s">
        <v>168</v>
      </c>
      <c r="C79" t="s">
        <v>408</v>
      </c>
      <c r="D79" s="5">
        <v>24</v>
      </c>
    </row>
    <row r="80" spans="1:4" x14ac:dyDescent="0.35">
      <c r="A80" t="s">
        <v>221</v>
      </c>
      <c r="B80" s="6" t="s">
        <v>222</v>
      </c>
      <c r="C80" t="s">
        <v>182</v>
      </c>
      <c r="D80" s="5">
        <v>24</v>
      </c>
    </row>
    <row r="81" spans="1:4" x14ac:dyDescent="0.35">
      <c r="A81" t="s">
        <v>325</v>
      </c>
      <c r="B81" s="6" t="s">
        <v>326</v>
      </c>
      <c r="C81" t="s">
        <v>327</v>
      </c>
      <c r="D81" s="5">
        <v>25</v>
      </c>
    </row>
    <row r="82" spans="1:4" x14ac:dyDescent="0.35">
      <c r="A82" t="s">
        <v>322</v>
      </c>
      <c r="B82" s="6" t="s">
        <v>323</v>
      </c>
      <c r="C82" t="s">
        <v>324</v>
      </c>
      <c r="D82" s="5">
        <v>25</v>
      </c>
    </row>
    <row r="83" spans="1:4" x14ac:dyDescent="0.35">
      <c r="A83" t="s">
        <v>241</v>
      </c>
      <c r="B83" s="6" t="s">
        <v>242</v>
      </c>
      <c r="C83" t="s">
        <v>192</v>
      </c>
      <c r="D83" s="5">
        <v>25</v>
      </c>
    </row>
    <row r="84" spans="1:4" x14ac:dyDescent="0.35">
      <c r="A84" t="s">
        <v>172</v>
      </c>
      <c r="B84" s="6" t="s">
        <v>173</v>
      </c>
      <c r="C84" t="s">
        <v>145</v>
      </c>
      <c r="D84" s="5">
        <v>25</v>
      </c>
    </row>
    <row r="85" spans="1:4" x14ac:dyDescent="0.35">
      <c r="A85" t="s">
        <v>267</v>
      </c>
      <c r="B85" s="6" t="s">
        <v>268</v>
      </c>
      <c r="C85" t="s">
        <v>203</v>
      </c>
      <c r="D85" s="5">
        <v>25</v>
      </c>
    </row>
    <row r="86" spans="1:4" x14ac:dyDescent="0.35">
      <c r="A86" t="s">
        <v>434</v>
      </c>
      <c r="B86" s="6" t="s">
        <v>435</v>
      </c>
      <c r="C86" t="s">
        <v>348</v>
      </c>
      <c r="D86" s="5">
        <v>25</v>
      </c>
    </row>
    <row r="87" spans="1:4" x14ac:dyDescent="0.35">
      <c r="A87" t="s">
        <v>252</v>
      </c>
      <c r="B87" s="6" t="s">
        <v>251</v>
      </c>
      <c r="C87" t="s">
        <v>196</v>
      </c>
      <c r="D87" s="5">
        <v>25</v>
      </c>
    </row>
    <row r="88" spans="1:4" x14ac:dyDescent="0.35">
      <c r="A88" t="s">
        <v>543</v>
      </c>
      <c r="B88" s="6" t="s">
        <v>571</v>
      </c>
      <c r="C88" t="s">
        <v>517</v>
      </c>
      <c r="D88" s="5">
        <v>28</v>
      </c>
    </row>
    <row r="89" spans="1:4" x14ac:dyDescent="0.35">
      <c r="A89" t="s">
        <v>314</v>
      </c>
      <c r="B89" s="6" t="s">
        <v>315</v>
      </c>
      <c r="C89" t="s">
        <v>217</v>
      </c>
      <c r="D89" s="5">
        <v>28</v>
      </c>
    </row>
    <row r="90" spans="1:4" x14ac:dyDescent="0.35">
      <c r="A90" t="s">
        <v>483</v>
      </c>
      <c r="B90" s="6" t="s">
        <v>512</v>
      </c>
      <c r="C90" t="s">
        <v>374</v>
      </c>
      <c r="D90" s="5">
        <v>28</v>
      </c>
    </row>
    <row r="91" spans="1:4" x14ac:dyDescent="0.35">
      <c r="A91" t="s">
        <v>437</v>
      </c>
      <c r="B91" s="6" t="s">
        <v>489</v>
      </c>
      <c r="C91" t="s">
        <v>350</v>
      </c>
      <c r="D91" s="5">
        <v>28</v>
      </c>
    </row>
    <row r="92" spans="1:4" x14ac:dyDescent="0.35">
      <c r="A92" t="s">
        <v>283</v>
      </c>
      <c r="B92" s="6" t="s">
        <v>284</v>
      </c>
      <c r="C92" t="s">
        <v>209</v>
      </c>
      <c r="D92" s="5">
        <v>28</v>
      </c>
    </row>
    <row r="93" spans="1:4" x14ac:dyDescent="0.35">
      <c r="A93" t="s">
        <v>255</v>
      </c>
      <c r="B93" s="6" t="s">
        <v>256</v>
      </c>
      <c r="C93" t="s">
        <v>198</v>
      </c>
      <c r="D93" s="5">
        <v>28</v>
      </c>
    </row>
    <row r="94" spans="1:4" x14ac:dyDescent="0.35">
      <c r="A94" t="s">
        <v>382</v>
      </c>
      <c r="B94" s="6" t="s">
        <v>383</v>
      </c>
      <c r="C94" t="s">
        <v>329</v>
      </c>
      <c r="D94" s="5">
        <v>28</v>
      </c>
    </row>
    <row r="95" spans="1:4" x14ac:dyDescent="0.35">
      <c r="A95" t="s">
        <v>243</v>
      </c>
      <c r="B95" s="6" t="s">
        <v>244</v>
      </c>
      <c r="C95" t="s">
        <v>193</v>
      </c>
      <c r="D95" s="5">
        <v>28</v>
      </c>
    </row>
    <row r="96" spans="1:4" x14ac:dyDescent="0.35">
      <c r="A96" t="s">
        <v>412</v>
      </c>
      <c r="B96" s="6" t="s">
        <v>413</v>
      </c>
      <c r="C96" t="s">
        <v>339</v>
      </c>
      <c r="D96" s="5">
        <v>28</v>
      </c>
    </row>
    <row r="97" spans="1:4" x14ac:dyDescent="0.35">
      <c r="A97" t="s">
        <v>396</v>
      </c>
      <c r="B97" s="6" t="s">
        <v>397</v>
      </c>
      <c r="C97" t="s">
        <v>335</v>
      </c>
      <c r="D97" s="5">
        <v>28</v>
      </c>
    </row>
    <row r="98" spans="1:4" x14ac:dyDescent="0.35">
      <c r="A98" t="s">
        <v>542</v>
      </c>
      <c r="B98" s="6" t="s">
        <v>570</v>
      </c>
      <c r="C98" t="s">
        <v>516</v>
      </c>
      <c r="D98" s="5">
        <v>28</v>
      </c>
    </row>
    <row r="99" spans="1:4" x14ac:dyDescent="0.35">
      <c r="A99" t="s">
        <v>541</v>
      </c>
      <c r="B99" s="6" t="s">
        <v>284</v>
      </c>
      <c r="C99" t="s">
        <v>516</v>
      </c>
      <c r="D99" s="5">
        <v>28</v>
      </c>
    </row>
    <row r="100" spans="1:4" x14ac:dyDescent="0.35">
      <c r="A100" t="s">
        <v>419</v>
      </c>
      <c r="B100" s="6" t="s">
        <v>423</v>
      </c>
      <c r="C100" t="s">
        <v>342</v>
      </c>
      <c r="D100" s="5">
        <v>27</v>
      </c>
    </row>
    <row r="101" spans="1:4" x14ac:dyDescent="0.35">
      <c r="A101" t="s">
        <v>560</v>
      </c>
      <c r="B101" s="6" t="s">
        <v>587</v>
      </c>
      <c r="C101" t="s">
        <v>530</v>
      </c>
      <c r="D101" s="5" t="s">
        <v>1506</v>
      </c>
    </row>
    <row r="102" spans="1:4" x14ac:dyDescent="0.35">
      <c r="A102" t="s">
        <v>288</v>
      </c>
      <c r="B102" s="6" t="s">
        <v>289</v>
      </c>
      <c r="C102" t="s">
        <v>209</v>
      </c>
      <c r="D102" s="5">
        <v>27</v>
      </c>
    </row>
    <row r="103" spans="1:4" x14ac:dyDescent="0.35">
      <c r="A103" t="s">
        <v>297</v>
      </c>
      <c r="B103" s="6" t="s">
        <v>861</v>
      </c>
      <c r="C103" t="s">
        <v>212</v>
      </c>
      <c r="D103" s="5">
        <v>27</v>
      </c>
    </row>
    <row r="104" spans="1:4" x14ac:dyDescent="0.35">
      <c r="A104" t="s">
        <v>253</v>
      </c>
      <c r="B104" s="6" t="s">
        <v>254</v>
      </c>
      <c r="C104" t="s">
        <v>197</v>
      </c>
      <c r="D104" s="5">
        <v>25</v>
      </c>
    </row>
    <row r="105" spans="1:4" x14ac:dyDescent="0.35">
      <c r="A105" t="s">
        <v>436</v>
      </c>
      <c r="B105" s="6" t="s">
        <v>488</v>
      </c>
      <c r="C105" t="s">
        <v>349</v>
      </c>
      <c r="D105" s="5">
        <v>27</v>
      </c>
    </row>
    <row r="106" spans="1:4" x14ac:dyDescent="0.35">
      <c r="A106" t="s">
        <v>552</v>
      </c>
      <c r="B106" s="6" t="s">
        <v>580</v>
      </c>
      <c r="C106" t="s">
        <v>522</v>
      </c>
      <c r="D106" s="5">
        <v>27</v>
      </c>
    </row>
    <row r="107" spans="1:4" x14ac:dyDescent="0.35">
      <c r="A107" t="s">
        <v>295</v>
      </c>
      <c r="B107" s="6" t="s">
        <v>296</v>
      </c>
      <c r="C107" t="s">
        <v>211</v>
      </c>
      <c r="D107" s="5">
        <v>27</v>
      </c>
    </row>
    <row r="108" spans="1:4" x14ac:dyDescent="0.35">
      <c r="A108" t="s">
        <v>561</v>
      </c>
      <c r="B108" s="6" t="s">
        <v>588</v>
      </c>
      <c r="C108" t="s">
        <v>530</v>
      </c>
      <c r="D108" s="5">
        <v>27</v>
      </c>
    </row>
    <row r="109" spans="1:4" x14ac:dyDescent="0.35">
      <c r="A109" t="s">
        <v>409</v>
      </c>
      <c r="B109" s="6" t="s">
        <v>462</v>
      </c>
      <c r="C109" t="s">
        <v>361</v>
      </c>
      <c r="D109" s="5">
        <v>26</v>
      </c>
    </row>
    <row r="110" spans="1:4" x14ac:dyDescent="0.35">
      <c r="A110" t="s">
        <v>563</v>
      </c>
      <c r="B110" s="6" t="s">
        <v>590</v>
      </c>
      <c r="C110" t="s">
        <v>532</v>
      </c>
      <c r="D110" s="5">
        <v>26</v>
      </c>
    </row>
    <row r="111" spans="1:4" x14ac:dyDescent="0.35">
      <c r="A111" t="s">
        <v>475</v>
      </c>
      <c r="B111" s="6" t="s">
        <v>505</v>
      </c>
      <c r="C111" t="s">
        <v>367</v>
      </c>
      <c r="D111" s="5">
        <v>26</v>
      </c>
    </row>
    <row r="112" spans="1:4" x14ac:dyDescent="0.35">
      <c r="A112" t="s">
        <v>1448</v>
      </c>
      <c r="B112" s="6" t="s">
        <v>598</v>
      </c>
      <c r="C112" t="s">
        <v>529</v>
      </c>
      <c r="D112" s="5">
        <v>26</v>
      </c>
    </row>
    <row r="113" spans="1:4" x14ac:dyDescent="0.35">
      <c r="A113" t="s">
        <v>478</v>
      </c>
      <c r="B113" s="6" t="s">
        <v>508</v>
      </c>
      <c r="C113" t="s">
        <v>370</v>
      </c>
      <c r="D113" s="5">
        <v>26</v>
      </c>
    </row>
    <row r="114" spans="1:4" x14ac:dyDescent="0.35">
      <c r="A114" t="s">
        <v>446</v>
      </c>
      <c r="B114" s="6" t="s">
        <v>495</v>
      </c>
      <c r="C114" t="s">
        <v>354</v>
      </c>
      <c r="D114" s="5">
        <v>26</v>
      </c>
    </row>
    <row r="115" spans="1:4" x14ac:dyDescent="0.35">
      <c r="A115" t="s">
        <v>479</v>
      </c>
      <c r="B115" s="6" t="s">
        <v>509</v>
      </c>
      <c r="C115" t="s">
        <v>371</v>
      </c>
      <c r="D115" s="5">
        <v>26</v>
      </c>
    </row>
    <row r="116" spans="1:4" x14ac:dyDescent="0.35">
      <c r="A116" t="s">
        <v>461</v>
      </c>
      <c r="B116" s="6" t="s">
        <v>458</v>
      </c>
      <c r="C116" t="s">
        <v>360</v>
      </c>
      <c r="D116" s="5">
        <v>29</v>
      </c>
    </row>
    <row r="117" spans="1:4" x14ac:dyDescent="0.35">
      <c r="A117" t="s">
        <v>424</v>
      </c>
      <c r="B117" s="6" t="s">
        <v>433</v>
      </c>
      <c r="C117" t="s">
        <v>344</v>
      </c>
      <c r="D117" s="5">
        <v>29</v>
      </c>
    </row>
    <row r="118" spans="1:4" x14ac:dyDescent="0.35">
      <c r="A118" t="s">
        <v>429</v>
      </c>
      <c r="B118" s="6" t="s">
        <v>430</v>
      </c>
      <c r="C118" t="s">
        <v>347</v>
      </c>
      <c r="D118" s="5">
        <v>29</v>
      </c>
    </row>
    <row r="119" spans="1:4" x14ac:dyDescent="0.35">
      <c r="A119" t="s">
        <v>276</v>
      </c>
      <c r="B119" s="6" t="s">
        <v>275</v>
      </c>
      <c r="C119" t="s">
        <v>206</v>
      </c>
      <c r="D119" s="5">
        <v>30</v>
      </c>
    </row>
    <row r="120" spans="1:4" x14ac:dyDescent="0.35">
      <c r="A120" t="s">
        <v>239</v>
      </c>
      <c r="B120" s="6" t="s">
        <v>240</v>
      </c>
      <c r="C120" t="s">
        <v>191</v>
      </c>
      <c r="D120" s="5">
        <v>30</v>
      </c>
    </row>
    <row r="121" spans="1:4" x14ac:dyDescent="0.35">
      <c r="A121" t="s">
        <v>460</v>
      </c>
      <c r="B121" s="6" t="s">
        <v>457</v>
      </c>
      <c r="C121" t="s">
        <v>360</v>
      </c>
      <c r="D121" s="5">
        <v>30</v>
      </c>
    </row>
    <row r="122" spans="1:4" x14ac:dyDescent="0.35">
      <c r="A122" t="s">
        <v>236</v>
      </c>
      <c r="B122" s="6" t="s">
        <v>235</v>
      </c>
      <c r="C122" t="s">
        <v>189</v>
      </c>
      <c r="D122" s="5">
        <v>30</v>
      </c>
    </row>
    <row r="123" spans="1:4" x14ac:dyDescent="0.35">
      <c r="A123" t="s">
        <v>293</v>
      </c>
      <c r="B123" s="6" t="s">
        <v>294</v>
      </c>
      <c r="C123" t="s">
        <v>211</v>
      </c>
      <c r="D123" s="5">
        <v>31</v>
      </c>
    </row>
    <row r="124" spans="1:4" x14ac:dyDescent="0.35">
      <c r="A124" t="s">
        <v>384</v>
      </c>
      <c r="B124" s="6" t="s">
        <v>385</v>
      </c>
      <c r="C124" t="s">
        <v>330</v>
      </c>
      <c r="D124" s="5">
        <v>32</v>
      </c>
    </row>
    <row r="125" spans="1:4" x14ac:dyDescent="0.35">
      <c r="A125" t="s">
        <v>558</v>
      </c>
      <c r="B125" s="6" t="s">
        <v>584</v>
      </c>
      <c r="C125" t="s">
        <v>526</v>
      </c>
      <c r="D125" s="5">
        <v>32</v>
      </c>
    </row>
    <row r="126" spans="1:4" x14ac:dyDescent="0.35">
      <c r="A126" t="s">
        <v>302</v>
      </c>
      <c r="B126" s="6" t="s">
        <v>303</v>
      </c>
      <c r="C126" t="s">
        <v>214</v>
      </c>
      <c r="D126" s="5">
        <v>33</v>
      </c>
    </row>
    <row r="127" spans="1:4" x14ac:dyDescent="0.35">
      <c r="A127" t="s">
        <v>132</v>
      </c>
      <c r="B127" s="6" t="s">
        <v>146</v>
      </c>
      <c r="C127" t="s">
        <v>133</v>
      </c>
      <c r="D127" s="5">
        <v>35</v>
      </c>
    </row>
    <row r="128" spans="1:4" x14ac:dyDescent="0.35">
      <c r="A128" t="s">
        <v>162</v>
      </c>
      <c r="B128" s="6" t="s">
        <v>163</v>
      </c>
      <c r="C128" t="s">
        <v>406</v>
      </c>
      <c r="D128" s="5">
        <v>36</v>
      </c>
    </row>
    <row r="129" spans="1:4" x14ac:dyDescent="0.35">
      <c r="A129" t="s">
        <v>287</v>
      </c>
      <c r="B129" s="6" t="s">
        <v>290</v>
      </c>
      <c r="C129" t="s">
        <v>210</v>
      </c>
      <c r="D129" s="5">
        <v>43</v>
      </c>
    </row>
    <row r="130" spans="1:4" x14ac:dyDescent="0.35">
      <c r="A130" t="s">
        <v>438</v>
      </c>
      <c r="B130" s="6" t="s">
        <v>490</v>
      </c>
      <c r="C130" t="s">
        <v>350</v>
      </c>
      <c r="D130" s="5">
        <v>41</v>
      </c>
    </row>
    <row r="131" spans="1:4" x14ac:dyDescent="0.35">
      <c r="A131" t="s">
        <v>318</v>
      </c>
      <c r="B131" s="6" t="s">
        <v>319</v>
      </c>
      <c r="C131" t="s">
        <v>218</v>
      </c>
      <c r="D131" s="5">
        <v>43</v>
      </c>
    </row>
    <row r="132" spans="1:4" x14ac:dyDescent="0.35">
      <c r="A132" t="s">
        <v>279</v>
      </c>
      <c r="B132" s="6" t="s">
        <v>280</v>
      </c>
      <c r="C132" t="s">
        <v>207</v>
      </c>
      <c r="D132" s="5">
        <v>43</v>
      </c>
    </row>
    <row r="133" spans="1:4" x14ac:dyDescent="0.35">
      <c r="A133" t="s">
        <v>549</v>
      </c>
      <c r="B133" s="6" t="s">
        <v>577</v>
      </c>
      <c r="C133" t="s">
        <v>521</v>
      </c>
      <c r="D133" s="5">
        <v>43</v>
      </c>
    </row>
    <row r="134" spans="1:4" x14ac:dyDescent="0.35">
      <c r="A134" t="s">
        <v>482</v>
      </c>
      <c r="B134" s="6" t="s">
        <v>597</v>
      </c>
      <c r="C134" t="s">
        <v>373</v>
      </c>
      <c r="D134" s="5">
        <v>46</v>
      </c>
    </row>
    <row r="135" spans="1:4" x14ac:dyDescent="0.35">
      <c r="A135" t="s">
        <v>468</v>
      </c>
      <c r="B135" s="6" t="s">
        <v>467</v>
      </c>
      <c r="C135" t="s">
        <v>363</v>
      </c>
      <c r="D135" s="5">
        <v>46</v>
      </c>
    </row>
    <row r="136" spans="1:4" x14ac:dyDescent="0.35">
      <c r="A136" t="s">
        <v>453</v>
      </c>
      <c r="B136" s="6" t="s">
        <v>501</v>
      </c>
      <c r="C136" t="s">
        <v>359</v>
      </c>
      <c r="D136" s="5">
        <v>46</v>
      </c>
    </row>
    <row r="137" spans="1:4" x14ac:dyDescent="0.35">
      <c r="A137" t="s">
        <v>285</v>
      </c>
      <c r="B137" s="6" t="s">
        <v>286</v>
      </c>
      <c r="C137" t="s">
        <v>209</v>
      </c>
      <c r="D137" s="5">
        <v>46</v>
      </c>
    </row>
    <row r="138" spans="1:4" x14ac:dyDescent="0.35">
      <c r="A138" t="s">
        <v>486</v>
      </c>
      <c r="B138" s="6" t="s">
        <v>487</v>
      </c>
      <c r="C138" t="s">
        <v>377</v>
      </c>
      <c r="D138" s="5">
        <v>46</v>
      </c>
    </row>
    <row r="139" spans="1:4" x14ac:dyDescent="0.35">
      <c r="A139" t="s">
        <v>550</v>
      </c>
      <c r="B139" s="6" t="s">
        <v>578</v>
      </c>
      <c r="C139" t="s">
        <v>521</v>
      </c>
      <c r="D139" s="5">
        <v>46</v>
      </c>
    </row>
    <row r="140" spans="1:4" x14ac:dyDescent="0.35">
      <c r="A140" t="s">
        <v>548</v>
      </c>
      <c r="B140" s="6" t="s">
        <v>576</v>
      </c>
      <c r="C140" t="s">
        <v>520</v>
      </c>
      <c r="D140" s="5">
        <v>47</v>
      </c>
    </row>
    <row r="141" spans="1:4" x14ac:dyDescent="0.35">
      <c r="A141" t="s">
        <v>451</v>
      </c>
      <c r="B141" s="6" t="s">
        <v>499</v>
      </c>
      <c r="C141" t="s">
        <v>357</v>
      </c>
      <c r="D141" s="5">
        <v>47</v>
      </c>
    </row>
    <row r="142" spans="1:4" x14ac:dyDescent="0.35">
      <c r="A142" t="s">
        <v>473</v>
      </c>
      <c r="B142" s="6" t="s">
        <v>474</v>
      </c>
      <c r="C142" t="s">
        <v>366</v>
      </c>
      <c r="D142" s="5">
        <v>47</v>
      </c>
    </row>
    <row r="143" spans="1:4" x14ac:dyDescent="0.35">
      <c r="A143" t="s">
        <v>463</v>
      </c>
      <c r="B143" s="6" t="s">
        <v>464</v>
      </c>
      <c r="C143" t="s">
        <v>362</v>
      </c>
      <c r="D143" s="5">
        <v>95</v>
      </c>
    </row>
    <row r="144" spans="1:4" x14ac:dyDescent="0.35">
      <c r="A144" t="s">
        <v>1449</v>
      </c>
      <c r="B144" s="6" t="s">
        <v>585</v>
      </c>
      <c r="C144" t="s">
        <v>527</v>
      </c>
      <c r="D144" s="5">
        <v>45</v>
      </c>
    </row>
    <row r="145" spans="1:4" x14ac:dyDescent="0.35">
      <c r="A145" t="s">
        <v>556</v>
      </c>
      <c r="B145" s="6" t="s">
        <v>595</v>
      </c>
      <c r="C145" t="s">
        <v>377</v>
      </c>
      <c r="D145" s="5">
        <v>45</v>
      </c>
    </row>
    <row r="146" spans="1:4" x14ac:dyDescent="0.35">
      <c r="A146" t="s">
        <v>564</v>
      </c>
      <c r="B146" s="6" t="s">
        <v>591</v>
      </c>
      <c r="C146" t="s">
        <v>533</v>
      </c>
      <c r="D146" s="5">
        <v>45</v>
      </c>
    </row>
    <row r="147" spans="1:4" x14ac:dyDescent="0.35">
      <c r="A147" t="s">
        <v>557</v>
      </c>
      <c r="B147" s="6" t="s">
        <v>596</v>
      </c>
      <c r="C147" t="s">
        <v>525</v>
      </c>
      <c r="D147" s="5">
        <v>45</v>
      </c>
    </row>
    <row r="148" spans="1:4" x14ac:dyDescent="0.35">
      <c r="A148" t="s">
        <v>459</v>
      </c>
      <c r="B148" s="6" t="s">
        <v>91</v>
      </c>
      <c r="C148" t="s">
        <v>360</v>
      </c>
      <c r="D148" s="5">
        <v>55</v>
      </c>
    </row>
    <row r="149" spans="1:4" x14ac:dyDescent="0.35">
      <c r="A149" t="s">
        <v>277</v>
      </c>
      <c r="B149" s="6" t="s">
        <v>278</v>
      </c>
      <c r="C149" t="s">
        <v>206</v>
      </c>
      <c r="D149" s="5">
        <v>56</v>
      </c>
    </row>
    <row r="150" spans="1:4" x14ac:dyDescent="0.35">
      <c r="A150" t="s">
        <v>298</v>
      </c>
      <c r="B150" s="6" t="s">
        <v>299</v>
      </c>
      <c r="C150" t="s">
        <v>213</v>
      </c>
      <c r="D150" s="5">
        <v>49</v>
      </c>
    </row>
    <row r="151" spans="1:4" x14ac:dyDescent="0.35">
      <c r="A151" t="s">
        <v>245</v>
      </c>
      <c r="B151" s="6" t="s">
        <v>246</v>
      </c>
      <c r="C151" t="s">
        <v>194</v>
      </c>
      <c r="D151" s="5">
        <v>50</v>
      </c>
    </row>
    <row r="152" spans="1:4" x14ac:dyDescent="0.35">
      <c r="A152" t="s">
        <v>263</v>
      </c>
      <c r="B152" s="6" t="s">
        <v>264</v>
      </c>
      <c r="C152" t="s">
        <v>201</v>
      </c>
      <c r="D152" s="5">
        <v>51</v>
      </c>
    </row>
    <row r="153" spans="1:4" x14ac:dyDescent="0.35">
      <c r="A153" t="s">
        <v>481</v>
      </c>
      <c r="B153" s="6" t="s">
        <v>511</v>
      </c>
      <c r="C153" t="s">
        <v>372</v>
      </c>
      <c r="D153" s="5">
        <v>52</v>
      </c>
    </row>
    <row r="154" spans="1:4" x14ac:dyDescent="0.35">
      <c r="A154" t="s">
        <v>308</v>
      </c>
      <c r="B154" s="6" t="s">
        <v>309</v>
      </c>
      <c r="C154" t="s">
        <v>215</v>
      </c>
      <c r="D154" s="17" t="s">
        <v>1454</v>
      </c>
    </row>
    <row r="155" spans="1:4" x14ac:dyDescent="0.35">
      <c r="A155" t="s">
        <v>566</v>
      </c>
      <c r="B155" s="6" t="s">
        <v>593</v>
      </c>
      <c r="C155" t="s">
        <v>535</v>
      </c>
      <c r="D155" s="5">
        <v>65</v>
      </c>
    </row>
    <row r="156" spans="1:4" x14ac:dyDescent="0.35">
      <c r="A156" t="s">
        <v>567</v>
      </c>
      <c r="B156" s="6" t="s">
        <v>865</v>
      </c>
      <c r="C156" t="s">
        <v>536</v>
      </c>
      <c r="D156" s="5">
        <v>65</v>
      </c>
    </row>
    <row r="157" spans="1:4" x14ac:dyDescent="0.35">
      <c r="A157" t="s">
        <v>568</v>
      </c>
      <c r="B157" s="6" t="s">
        <v>594</v>
      </c>
      <c r="C157" t="s">
        <v>537</v>
      </c>
      <c r="D157" s="5">
        <v>66</v>
      </c>
    </row>
    <row r="158" spans="1:4" x14ac:dyDescent="0.35">
      <c r="A158" t="s">
        <v>554</v>
      </c>
      <c r="B158" s="6" t="s">
        <v>582</v>
      </c>
      <c r="C158" t="s">
        <v>524</v>
      </c>
      <c r="D158" s="5">
        <v>68</v>
      </c>
    </row>
    <row r="159" spans="1:4" x14ac:dyDescent="0.35">
      <c r="A159" t="s">
        <v>469</v>
      </c>
      <c r="B159" s="6" t="s">
        <v>470</v>
      </c>
      <c r="C159" t="s">
        <v>364</v>
      </c>
      <c r="D159" s="5">
        <v>77</v>
      </c>
    </row>
    <row r="160" spans="1:4" x14ac:dyDescent="0.35">
      <c r="A160" t="s">
        <v>441</v>
      </c>
      <c r="B160" s="6" t="s">
        <v>493</v>
      </c>
      <c r="C160" t="s">
        <v>352</v>
      </c>
      <c r="D160" s="5">
        <v>62</v>
      </c>
    </row>
    <row r="161" spans="1:4" x14ac:dyDescent="0.35">
      <c r="A161" t="s">
        <v>546</v>
      </c>
      <c r="B161" s="6" t="s">
        <v>574</v>
      </c>
      <c r="C161" t="s">
        <v>519</v>
      </c>
      <c r="D161" s="5">
        <v>72</v>
      </c>
    </row>
    <row r="162" spans="1:4" x14ac:dyDescent="0.35">
      <c r="A162" t="s">
        <v>485</v>
      </c>
      <c r="B162" s="6" t="s">
        <v>514</v>
      </c>
      <c r="C162" t="s">
        <v>376</v>
      </c>
      <c r="D162" s="5">
        <v>69</v>
      </c>
    </row>
    <row r="163" spans="1:4" x14ac:dyDescent="0.35">
      <c r="A163" t="s">
        <v>480</v>
      </c>
      <c r="B163" s="6" t="s">
        <v>510</v>
      </c>
      <c r="C163" t="s">
        <v>372</v>
      </c>
      <c r="D163" s="5">
        <v>70.709999999999994</v>
      </c>
    </row>
    <row r="164" spans="1:4" x14ac:dyDescent="0.35">
      <c r="A164" t="s">
        <v>291</v>
      </c>
      <c r="B164" s="6" t="s">
        <v>292</v>
      </c>
      <c r="C164" t="s">
        <v>211</v>
      </c>
      <c r="D164" s="5">
        <v>73</v>
      </c>
    </row>
    <row r="165" spans="1:4" x14ac:dyDescent="0.35">
      <c r="A165" t="s">
        <v>398</v>
      </c>
      <c r="B165" s="6" t="s">
        <v>399</v>
      </c>
      <c r="C165" t="s">
        <v>336</v>
      </c>
      <c r="D165" s="5">
        <v>74</v>
      </c>
    </row>
    <row r="166" spans="1:4" x14ac:dyDescent="0.35">
      <c r="A166" t="s">
        <v>484</v>
      </c>
      <c r="B166" s="6" t="s">
        <v>513</v>
      </c>
      <c r="C166" t="s">
        <v>375</v>
      </c>
      <c r="D166" s="5">
        <v>84</v>
      </c>
    </row>
    <row r="167" spans="1:4" x14ac:dyDescent="0.35">
      <c r="A167" t="s">
        <v>565</v>
      </c>
      <c r="B167" s="6" t="s">
        <v>592</v>
      </c>
      <c r="C167" t="s">
        <v>534</v>
      </c>
      <c r="D167" s="5">
        <v>84</v>
      </c>
    </row>
    <row r="168" spans="1:4" x14ac:dyDescent="0.35">
      <c r="A168" t="s">
        <v>555</v>
      </c>
      <c r="B168" s="6" t="s">
        <v>583</v>
      </c>
      <c r="C168" t="s">
        <v>377</v>
      </c>
      <c r="D168" s="5">
        <v>84</v>
      </c>
    </row>
    <row r="169" spans="1:4" x14ac:dyDescent="0.35">
      <c r="A169" t="s">
        <v>544</v>
      </c>
      <c r="B169" s="6" t="s">
        <v>572</v>
      </c>
      <c r="C169" t="s">
        <v>518</v>
      </c>
      <c r="D169" s="5">
        <v>85</v>
      </c>
    </row>
    <row r="170" spans="1:4" x14ac:dyDescent="0.35">
      <c r="A170" t="s">
        <v>455</v>
      </c>
      <c r="B170" s="6" t="s">
        <v>503</v>
      </c>
      <c r="C170" t="s">
        <v>359</v>
      </c>
      <c r="D170" s="5">
        <v>86</v>
      </c>
    </row>
    <row r="171" spans="1:4" x14ac:dyDescent="0.35">
      <c r="A171" t="s">
        <v>456</v>
      </c>
      <c r="B171" s="6" t="s">
        <v>504</v>
      </c>
      <c r="C171" t="s">
        <v>360</v>
      </c>
      <c r="D171" s="5">
        <v>37</v>
      </c>
    </row>
    <row r="172" spans="1:4" x14ac:dyDescent="0.35">
      <c r="A172" t="s">
        <v>316</v>
      </c>
      <c r="B172" s="6" t="s">
        <v>317</v>
      </c>
      <c r="C172" t="s">
        <v>218</v>
      </c>
      <c r="D172" s="5">
        <v>94</v>
      </c>
    </row>
    <row r="173" spans="1:4" x14ac:dyDescent="0.35">
      <c r="A173" t="s">
        <v>269</v>
      </c>
      <c r="B173" s="6" t="s">
        <v>270</v>
      </c>
      <c r="C173" t="s">
        <v>204</v>
      </c>
      <c r="D173" s="5">
        <v>93</v>
      </c>
    </row>
    <row r="174" spans="1:4" x14ac:dyDescent="0.35">
      <c r="A174" t="s">
        <v>271</v>
      </c>
      <c r="B174" s="6" t="s">
        <v>272</v>
      </c>
      <c r="C174" t="s">
        <v>205</v>
      </c>
      <c r="D174" s="5">
        <v>96</v>
      </c>
    </row>
    <row r="175" spans="1:4" x14ac:dyDescent="0.35">
      <c r="A175" t="s">
        <v>559</v>
      </c>
      <c r="B175" s="6" t="s">
        <v>586</v>
      </c>
      <c r="C175" t="s">
        <v>528</v>
      </c>
      <c r="D175" s="5">
        <v>98</v>
      </c>
    </row>
  </sheetData>
  <sortState xmlns:xlrd2="http://schemas.microsoft.com/office/spreadsheetml/2017/richdata2" ref="A4:D175">
    <sortCondition ref="A4:A175"/>
  </sortState>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B7A43-396A-47FE-9B5E-84A27C85FD9F}">
  <dimension ref="A1:D108"/>
  <sheetViews>
    <sheetView workbookViewId="0">
      <selection activeCell="A92" sqref="A92:D93"/>
    </sheetView>
  </sheetViews>
  <sheetFormatPr defaultRowHeight="14.5" x14ac:dyDescent="0.35"/>
  <cols>
    <col min="1" max="1" width="18" customWidth="1"/>
    <col min="2" max="2" width="35.08984375" customWidth="1"/>
    <col min="3" max="3" width="29.08984375" customWidth="1"/>
    <col min="4" max="4" width="20.1796875" style="5" customWidth="1"/>
  </cols>
  <sheetData>
    <row r="1" spans="1:4" ht="21" x14ac:dyDescent="0.5">
      <c r="A1" s="1" t="s">
        <v>1492</v>
      </c>
    </row>
    <row r="3" spans="1:4" ht="29" x14ac:dyDescent="0.35">
      <c r="A3" s="2" t="s">
        <v>130</v>
      </c>
      <c r="B3" s="11" t="s">
        <v>127</v>
      </c>
      <c r="C3" s="11" t="s">
        <v>131</v>
      </c>
      <c r="D3" s="13" t="s">
        <v>860</v>
      </c>
    </row>
    <row r="4" spans="1:4" x14ac:dyDescent="0.35">
      <c r="A4" t="s">
        <v>801</v>
      </c>
      <c r="B4" t="s">
        <v>748</v>
      </c>
      <c r="C4" t="s">
        <v>362</v>
      </c>
      <c r="D4" s="5">
        <v>1</v>
      </c>
    </row>
    <row r="5" spans="1:4" x14ac:dyDescent="0.35">
      <c r="A5" t="s">
        <v>796</v>
      </c>
      <c r="B5" t="s">
        <v>723</v>
      </c>
      <c r="C5" t="s">
        <v>643</v>
      </c>
      <c r="D5" s="5">
        <v>1</v>
      </c>
    </row>
    <row r="6" spans="1:4" x14ac:dyDescent="0.35">
      <c r="A6" t="s">
        <v>811</v>
      </c>
      <c r="B6" t="s">
        <v>752</v>
      </c>
      <c r="C6" t="s">
        <v>368</v>
      </c>
      <c r="D6" s="5">
        <v>2</v>
      </c>
    </row>
    <row r="7" spans="1:4" x14ac:dyDescent="0.35">
      <c r="A7" t="s">
        <v>716</v>
      </c>
      <c r="B7" t="s">
        <v>713</v>
      </c>
      <c r="C7" t="s">
        <v>640</v>
      </c>
      <c r="D7" s="5">
        <v>3</v>
      </c>
    </row>
    <row r="8" spans="1:4" x14ac:dyDescent="0.35">
      <c r="A8" t="s">
        <v>607</v>
      </c>
      <c r="B8" t="s">
        <v>831</v>
      </c>
      <c r="C8" t="s">
        <v>601</v>
      </c>
      <c r="D8" s="5">
        <v>5</v>
      </c>
    </row>
    <row r="9" spans="1:4" x14ac:dyDescent="0.35">
      <c r="A9" t="s">
        <v>681</v>
      </c>
      <c r="B9" t="s">
        <v>847</v>
      </c>
      <c r="C9" t="s">
        <v>627</v>
      </c>
      <c r="D9" s="5">
        <v>7</v>
      </c>
    </row>
    <row r="10" spans="1:4" x14ac:dyDescent="0.35">
      <c r="A10" t="s">
        <v>687</v>
      </c>
      <c r="B10" t="s">
        <v>853</v>
      </c>
      <c r="C10" t="s">
        <v>339</v>
      </c>
      <c r="D10" s="5">
        <v>8</v>
      </c>
    </row>
    <row r="11" spans="1:4" x14ac:dyDescent="0.35">
      <c r="A11" t="s">
        <v>608</v>
      </c>
      <c r="B11" t="s">
        <v>232</v>
      </c>
      <c r="C11" t="s">
        <v>609</v>
      </c>
      <c r="D11" s="5">
        <v>6</v>
      </c>
    </row>
    <row r="12" spans="1:4" x14ac:dyDescent="0.35">
      <c r="A12" t="s">
        <v>664</v>
      </c>
      <c r="B12" t="s">
        <v>864</v>
      </c>
      <c r="C12" t="s">
        <v>620</v>
      </c>
      <c r="D12" s="5">
        <v>6</v>
      </c>
    </row>
    <row r="13" spans="1:4" x14ac:dyDescent="0.35">
      <c r="A13" t="s">
        <v>665</v>
      </c>
      <c r="B13" t="s">
        <v>833</v>
      </c>
      <c r="C13" t="s">
        <v>611</v>
      </c>
      <c r="D13" s="5">
        <v>36</v>
      </c>
    </row>
    <row r="14" spans="1:4" x14ac:dyDescent="0.35">
      <c r="A14" t="s">
        <v>805</v>
      </c>
      <c r="B14" t="s">
        <v>311</v>
      </c>
      <c r="C14" t="s">
        <v>365</v>
      </c>
      <c r="D14" s="5">
        <v>10</v>
      </c>
    </row>
    <row r="15" spans="1:4" x14ac:dyDescent="0.35">
      <c r="A15" t="s">
        <v>705</v>
      </c>
      <c r="B15" t="s">
        <v>250</v>
      </c>
      <c r="C15" t="s">
        <v>205</v>
      </c>
      <c r="D15" s="5">
        <v>10</v>
      </c>
    </row>
    <row r="16" spans="1:4" x14ac:dyDescent="0.35">
      <c r="A16" t="s">
        <v>781</v>
      </c>
      <c r="B16" t="s">
        <v>714</v>
      </c>
      <c r="C16" t="s">
        <v>602</v>
      </c>
      <c r="D16" s="5">
        <v>10</v>
      </c>
    </row>
    <row r="17" spans="1:4" x14ac:dyDescent="0.35">
      <c r="A17" t="s">
        <v>779</v>
      </c>
      <c r="B17" t="s">
        <v>764</v>
      </c>
      <c r="C17" t="s">
        <v>642</v>
      </c>
      <c r="D17" s="5">
        <v>10</v>
      </c>
    </row>
    <row r="18" spans="1:4" x14ac:dyDescent="0.35">
      <c r="A18" t="s">
        <v>797</v>
      </c>
      <c r="B18" t="s">
        <v>746</v>
      </c>
      <c r="C18" t="s">
        <v>643</v>
      </c>
      <c r="D18" s="5">
        <v>10</v>
      </c>
    </row>
    <row r="19" spans="1:4" x14ac:dyDescent="0.35">
      <c r="A19" t="s">
        <v>782</v>
      </c>
      <c r="B19" t="s">
        <v>768</v>
      </c>
      <c r="C19" t="s">
        <v>602</v>
      </c>
      <c r="D19" s="5">
        <v>10</v>
      </c>
    </row>
    <row r="20" spans="1:4" x14ac:dyDescent="0.35">
      <c r="A20" t="s">
        <v>780</v>
      </c>
      <c r="B20" t="s">
        <v>765</v>
      </c>
      <c r="C20" t="s">
        <v>210</v>
      </c>
      <c r="D20" s="5">
        <v>10</v>
      </c>
    </row>
    <row r="21" spans="1:4" x14ac:dyDescent="0.35">
      <c r="A21" t="s">
        <v>676</v>
      </c>
      <c r="B21" t="s">
        <v>842</v>
      </c>
      <c r="C21" t="s">
        <v>619</v>
      </c>
      <c r="D21" s="5">
        <v>10</v>
      </c>
    </row>
    <row r="22" spans="1:4" x14ac:dyDescent="0.35">
      <c r="A22" t="s">
        <v>786</v>
      </c>
      <c r="B22" t="s">
        <v>719</v>
      </c>
      <c r="C22" t="s">
        <v>604</v>
      </c>
      <c r="D22" s="5">
        <v>10</v>
      </c>
    </row>
    <row r="23" spans="1:4" x14ac:dyDescent="0.35">
      <c r="A23" t="s">
        <v>785</v>
      </c>
      <c r="B23" t="s">
        <v>718</v>
      </c>
      <c r="C23" t="s">
        <v>603</v>
      </c>
      <c r="D23" s="5">
        <v>10</v>
      </c>
    </row>
    <row r="24" spans="1:4" x14ac:dyDescent="0.35">
      <c r="A24" t="s">
        <v>703</v>
      </c>
      <c r="B24" t="s">
        <v>416</v>
      </c>
      <c r="C24" t="s">
        <v>355</v>
      </c>
      <c r="D24" s="5">
        <v>10</v>
      </c>
    </row>
    <row r="25" spans="1:4" x14ac:dyDescent="0.35">
      <c r="A25" t="s">
        <v>815</v>
      </c>
      <c r="B25" t="s">
        <v>733</v>
      </c>
      <c r="C25" t="s">
        <v>650</v>
      </c>
      <c r="D25" s="5">
        <v>10</v>
      </c>
    </row>
    <row r="26" spans="1:4" x14ac:dyDescent="0.35">
      <c r="A26" t="s">
        <v>791</v>
      </c>
      <c r="B26" t="s">
        <v>720</v>
      </c>
      <c r="C26" t="s">
        <v>516</v>
      </c>
      <c r="D26" s="5">
        <v>10</v>
      </c>
    </row>
    <row r="27" spans="1:4" x14ac:dyDescent="0.35">
      <c r="A27" t="s">
        <v>793</v>
      </c>
      <c r="B27" t="s">
        <v>722</v>
      </c>
      <c r="C27" t="s">
        <v>606</v>
      </c>
      <c r="D27" s="5">
        <v>10</v>
      </c>
    </row>
    <row r="28" spans="1:4" x14ac:dyDescent="0.35">
      <c r="A28" t="s">
        <v>818</v>
      </c>
      <c r="B28" t="s">
        <v>754</v>
      </c>
      <c r="C28" t="s">
        <v>373</v>
      </c>
      <c r="D28" s="5">
        <v>11</v>
      </c>
    </row>
    <row r="29" spans="1:4" x14ac:dyDescent="0.35">
      <c r="A29" t="s">
        <v>803</v>
      </c>
      <c r="B29" t="s">
        <v>726</v>
      </c>
      <c r="C29" t="s">
        <v>644</v>
      </c>
      <c r="D29" s="5">
        <v>11</v>
      </c>
    </row>
    <row r="30" spans="1:4" x14ac:dyDescent="0.35">
      <c r="A30" t="s">
        <v>776</v>
      </c>
      <c r="B30" t="s">
        <v>763</v>
      </c>
      <c r="C30" t="s">
        <v>640</v>
      </c>
      <c r="D30" s="5">
        <v>12</v>
      </c>
    </row>
    <row r="31" spans="1:4" x14ac:dyDescent="0.35">
      <c r="A31" t="s">
        <v>682</v>
      </c>
      <c r="B31" t="s">
        <v>848</v>
      </c>
      <c r="C31" t="s">
        <v>200</v>
      </c>
      <c r="D31" s="5">
        <v>13</v>
      </c>
    </row>
    <row r="32" spans="1:4" x14ac:dyDescent="0.35">
      <c r="A32" t="s">
        <v>707</v>
      </c>
      <c r="B32" t="s">
        <v>769</v>
      </c>
      <c r="C32" t="s">
        <v>636</v>
      </c>
      <c r="D32" s="5">
        <v>13</v>
      </c>
    </row>
    <row r="33" spans="1:4" x14ac:dyDescent="0.35">
      <c r="A33" t="s">
        <v>804</v>
      </c>
      <c r="B33" t="s">
        <v>750</v>
      </c>
      <c r="C33" t="s">
        <v>645</v>
      </c>
      <c r="D33" s="5">
        <v>13</v>
      </c>
    </row>
    <row r="34" spans="1:4" x14ac:dyDescent="0.35">
      <c r="A34" t="s">
        <v>706</v>
      </c>
      <c r="B34" t="s">
        <v>699</v>
      </c>
      <c r="C34" t="s">
        <v>636</v>
      </c>
      <c r="D34" s="5">
        <v>13</v>
      </c>
    </row>
    <row r="35" spans="1:4" x14ac:dyDescent="0.35">
      <c r="A35" t="s">
        <v>701</v>
      </c>
      <c r="B35" t="s">
        <v>696</v>
      </c>
      <c r="C35" t="s">
        <v>633</v>
      </c>
      <c r="D35" s="5">
        <v>14</v>
      </c>
    </row>
    <row r="36" spans="1:4" x14ac:dyDescent="0.35">
      <c r="A36" t="s">
        <v>710</v>
      </c>
      <c r="B36" t="s">
        <v>772</v>
      </c>
      <c r="C36" t="s">
        <v>638</v>
      </c>
      <c r="D36" s="5">
        <v>14</v>
      </c>
    </row>
    <row r="37" spans="1:4" x14ac:dyDescent="0.35">
      <c r="A37" t="s">
        <v>814</v>
      </c>
      <c r="B37" t="s">
        <v>732</v>
      </c>
      <c r="C37" t="s">
        <v>649</v>
      </c>
      <c r="D37" s="5">
        <v>15</v>
      </c>
    </row>
    <row r="38" spans="1:4" x14ac:dyDescent="0.35">
      <c r="A38" t="s">
        <v>778</v>
      </c>
      <c r="B38" t="s">
        <v>443</v>
      </c>
      <c r="C38" t="s">
        <v>641</v>
      </c>
      <c r="D38" s="5">
        <v>15</v>
      </c>
    </row>
    <row r="39" spans="1:4" x14ac:dyDescent="0.35">
      <c r="A39" t="s">
        <v>708</v>
      </c>
      <c r="B39" t="s">
        <v>770</v>
      </c>
      <c r="C39" t="s">
        <v>208</v>
      </c>
      <c r="D39" s="5">
        <v>16</v>
      </c>
    </row>
    <row r="40" spans="1:4" x14ac:dyDescent="0.35">
      <c r="A40" t="s">
        <v>668</v>
      </c>
      <c r="B40" t="s">
        <v>835</v>
      </c>
      <c r="C40" t="s">
        <v>621</v>
      </c>
      <c r="D40" s="5">
        <v>17</v>
      </c>
    </row>
    <row r="41" spans="1:4" x14ac:dyDescent="0.35">
      <c r="A41" t="s">
        <v>700</v>
      </c>
      <c r="B41" t="s">
        <v>695</v>
      </c>
      <c r="C41" t="s">
        <v>352</v>
      </c>
      <c r="D41" s="5">
        <v>18</v>
      </c>
    </row>
    <row r="42" spans="1:4" x14ac:dyDescent="0.35">
      <c r="A42" t="s">
        <v>667</v>
      </c>
      <c r="B42" t="s">
        <v>138</v>
      </c>
      <c r="C42" t="s">
        <v>613</v>
      </c>
      <c r="D42" s="5">
        <v>19</v>
      </c>
    </row>
    <row r="43" spans="1:4" x14ac:dyDescent="0.35">
      <c r="A43" t="s">
        <v>673</v>
      </c>
      <c r="B43" t="s">
        <v>180</v>
      </c>
      <c r="C43" t="s">
        <v>617</v>
      </c>
      <c r="D43" s="5">
        <v>20</v>
      </c>
    </row>
    <row r="44" spans="1:4" x14ac:dyDescent="0.35">
      <c r="A44" t="s">
        <v>679</v>
      </c>
      <c r="B44" t="s">
        <v>846</v>
      </c>
      <c r="C44" t="s">
        <v>625</v>
      </c>
      <c r="D44" s="5">
        <v>20</v>
      </c>
    </row>
    <row r="45" spans="1:4" x14ac:dyDescent="0.35">
      <c r="A45" t="s">
        <v>680</v>
      </c>
      <c r="B45" t="s">
        <v>845</v>
      </c>
      <c r="C45" t="s">
        <v>626</v>
      </c>
      <c r="D45" s="5">
        <v>20</v>
      </c>
    </row>
    <row r="46" spans="1:4" x14ac:dyDescent="0.35">
      <c r="A46" t="s">
        <v>816</v>
      </c>
      <c r="B46" t="s">
        <v>734</v>
      </c>
      <c r="C46" t="s">
        <v>650</v>
      </c>
      <c r="D46" s="5">
        <v>21</v>
      </c>
    </row>
    <row r="47" spans="1:4" x14ac:dyDescent="0.35">
      <c r="A47" t="s">
        <v>678</v>
      </c>
      <c r="B47" t="s">
        <v>844</v>
      </c>
      <c r="C47" t="s">
        <v>624</v>
      </c>
      <c r="D47" s="5">
        <v>20</v>
      </c>
    </row>
    <row r="48" spans="1:4" x14ac:dyDescent="0.35">
      <c r="A48" t="s">
        <v>686</v>
      </c>
      <c r="B48" t="s">
        <v>852</v>
      </c>
      <c r="C48" t="s">
        <v>339</v>
      </c>
      <c r="D48" s="5">
        <v>20</v>
      </c>
    </row>
    <row r="49" spans="1:4" x14ac:dyDescent="0.35">
      <c r="A49" t="s">
        <v>704</v>
      </c>
      <c r="B49" t="s">
        <v>698</v>
      </c>
      <c r="C49" t="s">
        <v>635</v>
      </c>
      <c r="D49" s="5">
        <v>22</v>
      </c>
    </row>
    <row r="50" spans="1:4" x14ac:dyDescent="0.35">
      <c r="A50" t="s">
        <v>691</v>
      </c>
      <c r="B50" t="s">
        <v>857</v>
      </c>
      <c r="C50" t="s">
        <v>631</v>
      </c>
      <c r="D50" s="5">
        <v>22</v>
      </c>
    </row>
    <row r="51" spans="1:4" x14ac:dyDescent="0.35">
      <c r="A51" t="s">
        <v>702</v>
      </c>
      <c r="B51" t="s">
        <v>697</v>
      </c>
      <c r="C51" t="s">
        <v>634</v>
      </c>
      <c r="D51" s="5">
        <v>22</v>
      </c>
    </row>
    <row r="52" spans="1:4" x14ac:dyDescent="0.35">
      <c r="A52" t="s">
        <v>694</v>
      </c>
      <c r="B52" t="s">
        <v>859</v>
      </c>
      <c r="C52" t="s">
        <v>632</v>
      </c>
      <c r="D52" s="5">
        <v>23</v>
      </c>
    </row>
    <row r="53" spans="1:4" x14ac:dyDescent="0.35">
      <c r="A53" t="s">
        <v>675</v>
      </c>
      <c r="B53" t="s">
        <v>841</v>
      </c>
      <c r="C53" t="s">
        <v>619</v>
      </c>
      <c r="D53" s="5">
        <v>23</v>
      </c>
    </row>
    <row r="54" spans="1:4" x14ac:dyDescent="0.35">
      <c r="A54" t="s">
        <v>669</v>
      </c>
      <c r="B54" t="s">
        <v>836</v>
      </c>
      <c r="C54" t="s">
        <v>614</v>
      </c>
      <c r="D54" s="5">
        <v>23</v>
      </c>
    </row>
    <row r="55" spans="1:4" x14ac:dyDescent="0.35">
      <c r="A55" t="s">
        <v>671</v>
      </c>
      <c r="B55" t="s">
        <v>838</v>
      </c>
      <c r="C55" t="s">
        <v>615</v>
      </c>
      <c r="D55" s="5">
        <v>23</v>
      </c>
    </row>
    <row r="56" spans="1:4" x14ac:dyDescent="0.35">
      <c r="A56" t="s">
        <v>683</v>
      </c>
      <c r="B56" t="s">
        <v>849</v>
      </c>
      <c r="C56" t="s">
        <v>628</v>
      </c>
      <c r="D56" s="5">
        <v>23</v>
      </c>
    </row>
    <row r="57" spans="1:4" x14ac:dyDescent="0.35">
      <c r="A57" t="s">
        <v>672</v>
      </c>
      <c r="B57" t="s">
        <v>839</v>
      </c>
      <c r="C57" t="s">
        <v>616</v>
      </c>
      <c r="D57" s="5">
        <v>23</v>
      </c>
    </row>
    <row r="58" spans="1:4" x14ac:dyDescent="0.35">
      <c r="A58" t="s">
        <v>794</v>
      </c>
      <c r="B58" t="s">
        <v>294</v>
      </c>
      <c r="C58" t="s">
        <v>518</v>
      </c>
      <c r="D58" s="5">
        <v>31</v>
      </c>
    </row>
    <row r="59" spans="1:4" x14ac:dyDescent="0.35">
      <c r="A59" t="s">
        <v>783</v>
      </c>
      <c r="B59" t="s">
        <v>715</v>
      </c>
      <c r="C59" t="s">
        <v>212</v>
      </c>
      <c r="D59" s="5">
        <v>32</v>
      </c>
    </row>
    <row r="60" spans="1:4" x14ac:dyDescent="0.35">
      <c r="A60" t="s">
        <v>826</v>
      </c>
      <c r="B60" t="s">
        <v>758</v>
      </c>
      <c r="C60" t="s">
        <v>658</v>
      </c>
      <c r="D60" s="5">
        <v>32</v>
      </c>
    </row>
    <row r="61" spans="1:4" x14ac:dyDescent="0.35">
      <c r="A61" t="s">
        <v>689</v>
      </c>
      <c r="B61" t="s">
        <v>855</v>
      </c>
      <c r="C61" t="s">
        <v>343</v>
      </c>
      <c r="D61" s="5">
        <v>24</v>
      </c>
    </row>
    <row r="62" spans="1:4" x14ac:dyDescent="0.35">
      <c r="A62" t="s">
        <v>670</v>
      </c>
      <c r="B62" t="s">
        <v>837</v>
      </c>
      <c r="C62" t="s">
        <v>622</v>
      </c>
      <c r="D62" s="5">
        <v>24</v>
      </c>
    </row>
    <row r="63" spans="1:4" x14ac:dyDescent="0.35">
      <c r="A63" t="s">
        <v>674</v>
      </c>
      <c r="B63" t="s">
        <v>840</v>
      </c>
      <c r="C63" t="s">
        <v>618</v>
      </c>
      <c r="D63" s="5">
        <v>24</v>
      </c>
    </row>
    <row r="64" spans="1:4" x14ac:dyDescent="0.35">
      <c r="A64" t="s">
        <v>685</v>
      </c>
      <c r="B64" t="s">
        <v>851</v>
      </c>
      <c r="C64" t="s">
        <v>335</v>
      </c>
      <c r="D64" s="5">
        <v>25</v>
      </c>
    </row>
    <row r="65" spans="1:4" x14ac:dyDescent="0.35">
      <c r="A65" t="s">
        <v>690</v>
      </c>
      <c r="B65" t="s">
        <v>856</v>
      </c>
      <c r="C65" t="s">
        <v>630</v>
      </c>
      <c r="D65" s="5">
        <v>25</v>
      </c>
    </row>
    <row r="66" spans="1:4" x14ac:dyDescent="0.35">
      <c r="A66" t="s">
        <v>688</v>
      </c>
      <c r="B66" t="s">
        <v>854</v>
      </c>
      <c r="C66" t="s">
        <v>342</v>
      </c>
      <c r="D66" s="5">
        <v>25</v>
      </c>
    </row>
    <row r="67" spans="1:4" x14ac:dyDescent="0.35">
      <c r="A67" t="s">
        <v>711</v>
      </c>
      <c r="B67" t="s">
        <v>773</v>
      </c>
      <c r="C67" t="s">
        <v>374</v>
      </c>
      <c r="D67" s="5">
        <v>28</v>
      </c>
    </row>
    <row r="68" spans="1:4" x14ac:dyDescent="0.35">
      <c r="A68" t="s">
        <v>709</v>
      </c>
      <c r="B68" t="s">
        <v>771</v>
      </c>
      <c r="C68" t="s">
        <v>637</v>
      </c>
      <c r="D68" s="5">
        <v>28</v>
      </c>
    </row>
    <row r="69" spans="1:4" x14ac:dyDescent="0.35">
      <c r="A69" t="s">
        <v>767</v>
      </c>
      <c r="B69" t="s">
        <v>761</v>
      </c>
      <c r="C69" t="s">
        <v>525</v>
      </c>
      <c r="D69" s="5">
        <v>28</v>
      </c>
    </row>
    <row r="70" spans="1:4" x14ac:dyDescent="0.35">
      <c r="A70" t="s">
        <v>813</v>
      </c>
      <c r="B70" t="s">
        <v>731</v>
      </c>
      <c r="C70" t="s">
        <v>649</v>
      </c>
      <c r="D70" s="5">
        <v>28</v>
      </c>
    </row>
    <row r="71" spans="1:4" x14ac:dyDescent="0.35">
      <c r="A71" t="s">
        <v>821</v>
      </c>
      <c r="B71" t="s">
        <v>737</v>
      </c>
      <c r="C71" t="s">
        <v>654</v>
      </c>
      <c r="D71" s="5">
        <v>28</v>
      </c>
    </row>
    <row r="72" spans="1:4" x14ac:dyDescent="0.35">
      <c r="A72" t="s">
        <v>817</v>
      </c>
      <c r="B72" t="s">
        <v>735</v>
      </c>
      <c r="C72" t="s">
        <v>651</v>
      </c>
      <c r="D72" s="5">
        <v>28</v>
      </c>
    </row>
    <row r="73" spans="1:4" x14ac:dyDescent="0.35">
      <c r="A73" t="s">
        <v>820</v>
      </c>
      <c r="B73" t="s">
        <v>736</v>
      </c>
      <c r="C73" t="s">
        <v>653</v>
      </c>
      <c r="D73" s="5">
        <v>27</v>
      </c>
    </row>
    <row r="74" spans="1:4" x14ac:dyDescent="0.35">
      <c r="A74" t="s">
        <v>829</v>
      </c>
      <c r="B74" t="s">
        <v>740</v>
      </c>
      <c r="C74" t="s">
        <v>661</v>
      </c>
      <c r="D74" s="5">
        <v>28</v>
      </c>
    </row>
    <row r="75" spans="1:4" x14ac:dyDescent="0.35">
      <c r="A75" t="s">
        <v>792</v>
      </c>
      <c r="B75" t="s">
        <v>721</v>
      </c>
      <c r="C75" t="s">
        <v>517</v>
      </c>
      <c r="D75" s="5">
        <v>27</v>
      </c>
    </row>
    <row r="76" spans="1:4" x14ac:dyDescent="0.35">
      <c r="A76" t="s">
        <v>823</v>
      </c>
      <c r="B76" t="s">
        <v>757</v>
      </c>
      <c r="C76" t="s">
        <v>655</v>
      </c>
      <c r="D76" s="5">
        <v>26</v>
      </c>
    </row>
    <row r="77" spans="1:4" x14ac:dyDescent="0.35">
      <c r="A77" t="s">
        <v>825</v>
      </c>
      <c r="B77" t="s">
        <v>739</v>
      </c>
      <c r="C77" t="s">
        <v>657</v>
      </c>
      <c r="D77" s="5">
        <v>26</v>
      </c>
    </row>
    <row r="78" spans="1:4" x14ac:dyDescent="0.35">
      <c r="A78" t="s">
        <v>812</v>
      </c>
      <c r="B78" t="s">
        <v>753</v>
      </c>
      <c r="C78" t="s">
        <v>648</v>
      </c>
      <c r="D78" s="5">
        <v>29</v>
      </c>
    </row>
    <row r="79" spans="1:4" x14ac:dyDescent="0.35">
      <c r="A79" t="s">
        <v>795</v>
      </c>
      <c r="B79" t="s">
        <v>745</v>
      </c>
      <c r="C79" t="s">
        <v>518</v>
      </c>
      <c r="D79" s="5">
        <v>30</v>
      </c>
    </row>
    <row r="80" spans="1:4" x14ac:dyDescent="0.35">
      <c r="A80" t="s">
        <v>693</v>
      </c>
      <c r="B80" t="s">
        <v>858</v>
      </c>
      <c r="C80" t="s">
        <v>351</v>
      </c>
      <c r="D80" s="5">
        <v>30</v>
      </c>
    </row>
    <row r="81" spans="1:4" x14ac:dyDescent="0.35">
      <c r="A81" t="s">
        <v>827</v>
      </c>
      <c r="B81" t="s">
        <v>457</v>
      </c>
      <c r="C81" t="s">
        <v>659</v>
      </c>
      <c r="D81" s="5">
        <v>30</v>
      </c>
    </row>
    <row r="82" spans="1:4" x14ac:dyDescent="0.35">
      <c r="A82" t="s">
        <v>766</v>
      </c>
      <c r="B82" t="s">
        <v>775</v>
      </c>
      <c r="C82" t="s">
        <v>377</v>
      </c>
      <c r="D82" s="5">
        <v>30</v>
      </c>
    </row>
    <row r="83" spans="1:4" x14ac:dyDescent="0.35">
      <c r="A83" t="s">
        <v>692</v>
      </c>
      <c r="B83" t="s">
        <v>49</v>
      </c>
      <c r="C83" t="s">
        <v>349</v>
      </c>
      <c r="D83" s="5">
        <v>41</v>
      </c>
    </row>
    <row r="84" spans="1:4" x14ac:dyDescent="0.35">
      <c r="A84" t="s">
        <v>799</v>
      </c>
      <c r="B84" t="s">
        <v>725</v>
      </c>
      <c r="C84" t="s">
        <v>360</v>
      </c>
      <c r="D84" s="5">
        <v>43</v>
      </c>
    </row>
    <row r="85" spans="1:4" x14ac:dyDescent="0.35">
      <c r="A85" t="s">
        <v>808</v>
      </c>
      <c r="B85" t="s">
        <v>729</v>
      </c>
      <c r="C85" t="s">
        <v>365</v>
      </c>
      <c r="D85" s="5" t="s">
        <v>1453</v>
      </c>
    </row>
    <row r="86" spans="1:4" x14ac:dyDescent="0.35">
      <c r="A86" t="s">
        <v>712</v>
      </c>
      <c r="B86" t="s">
        <v>774</v>
      </c>
      <c r="C86" t="s">
        <v>639</v>
      </c>
      <c r="D86" s="5">
        <v>55</v>
      </c>
    </row>
    <row r="87" spans="1:4" x14ac:dyDescent="0.35">
      <c r="A87" t="s">
        <v>810</v>
      </c>
      <c r="B87" t="s">
        <v>730</v>
      </c>
      <c r="C87" t="s">
        <v>367</v>
      </c>
      <c r="D87" s="5">
        <v>56</v>
      </c>
    </row>
    <row r="88" spans="1:4" x14ac:dyDescent="0.35">
      <c r="A88" t="s">
        <v>784</v>
      </c>
      <c r="B88" t="s">
        <v>717</v>
      </c>
      <c r="C88" t="s">
        <v>603</v>
      </c>
      <c r="D88" s="5" t="s">
        <v>1452</v>
      </c>
    </row>
    <row r="89" spans="1:4" x14ac:dyDescent="0.35">
      <c r="A89" t="s">
        <v>806</v>
      </c>
      <c r="B89" t="s">
        <v>728</v>
      </c>
      <c r="C89" t="s">
        <v>647</v>
      </c>
      <c r="D89" s="5">
        <v>49</v>
      </c>
    </row>
    <row r="90" spans="1:4" x14ac:dyDescent="0.35">
      <c r="A90" t="s">
        <v>819</v>
      </c>
      <c r="B90" t="s">
        <v>755</v>
      </c>
      <c r="C90" t="s">
        <v>652</v>
      </c>
      <c r="D90" s="5">
        <v>52</v>
      </c>
    </row>
    <row r="91" spans="1:4" x14ac:dyDescent="0.35">
      <c r="A91" t="s">
        <v>789</v>
      </c>
      <c r="B91" t="s">
        <v>743</v>
      </c>
      <c r="C91" t="s">
        <v>605</v>
      </c>
      <c r="D91" s="5">
        <v>53</v>
      </c>
    </row>
    <row r="92" spans="1:4" x14ac:dyDescent="0.35">
      <c r="A92" t="s">
        <v>663</v>
      </c>
      <c r="B92" t="s">
        <v>832</v>
      </c>
      <c r="C92" t="s">
        <v>610</v>
      </c>
      <c r="D92" s="5">
        <v>35</v>
      </c>
    </row>
    <row r="93" spans="1:4" x14ac:dyDescent="0.35">
      <c r="A93" t="s">
        <v>666</v>
      </c>
      <c r="B93" t="s">
        <v>834</v>
      </c>
      <c r="C93" t="s">
        <v>612</v>
      </c>
      <c r="D93" s="5">
        <v>36</v>
      </c>
    </row>
    <row r="94" spans="1:4" x14ac:dyDescent="0.35">
      <c r="A94" t="s">
        <v>824</v>
      </c>
      <c r="B94" t="s">
        <v>738</v>
      </c>
      <c r="C94" t="s">
        <v>656</v>
      </c>
      <c r="D94" s="5">
        <v>64</v>
      </c>
    </row>
    <row r="95" spans="1:4" x14ac:dyDescent="0.35">
      <c r="A95" t="s">
        <v>828</v>
      </c>
      <c r="B95" t="s">
        <v>759</v>
      </c>
      <c r="C95" t="s">
        <v>660</v>
      </c>
      <c r="D95" s="5">
        <v>65</v>
      </c>
    </row>
    <row r="96" spans="1:4" x14ac:dyDescent="0.35">
      <c r="A96" t="s">
        <v>830</v>
      </c>
      <c r="B96" t="s">
        <v>760</v>
      </c>
      <c r="C96" t="s">
        <v>662</v>
      </c>
      <c r="D96" s="5">
        <v>66</v>
      </c>
    </row>
    <row r="97" spans="1:4" x14ac:dyDescent="0.35">
      <c r="A97" t="s">
        <v>800</v>
      </c>
      <c r="B97" t="s">
        <v>747</v>
      </c>
      <c r="C97" t="s">
        <v>361</v>
      </c>
      <c r="D97" s="5">
        <v>68</v>
      </c>
    </row>
    <row r="98" spans="1:4" x14ac:dyDescent="0.35">
      <c r="A98" t="s">
        <v>787</v>
      </c>
      <c r="B98" t="s">
        <v>742</v>
      </c>
      <c r="C98" t="s">
        <v>216</v>
      </c>
      <c r="D98" s="5">
        <v>77</v>
      </c>
    </row>
    <row r="99" spans="1:4" x14ac:dyDescent="0.35">
      <c r="A99" t="s">
        <v>809</v>
      </c>
      <c r="B99" t="s">
        <v>751</v>
      </c>
      <c r="C99" t="s">
        <v>365</v>
      </c>
      <c r="D99" s="5">
        <v>72</v>
      </c>
    </row>
    <row r="100" spans="1:4" x14ac:dyDescent="0.35">
      <c r="A100" t="s">
        <v>822</v>
      </c>
      <c r="B100" t="s">
        <v>756</v>
      </c>
      <c r="C100" t="s">
        <v>533</v>
      </c>
      <c r="D100" s="5">
        <v>69</v>
      </c>
    </row>
    <row r="101" spans="1:4" x14ac:dyDescent="0.35">
      <c r="A101" t="s">
        <v>684</v>
      </c>
      <c r="B101" t="s">
        <v>850</v>
      </c>
      <c r="C101" t="s">
        <v>629</v>
      </c>
      <c r="D101" s="5">
        <v>74</v>
      </c>
    </row>
    <row r="102" spans="1:4" x14ac:dyDescent="0.35">
      <c r="A102" t="s">
        <v>788</v>
      </c>
      <c r="B102" t="s">
        <v>741</v>
      </c>
      <c r="C102" t="s">
        <v>216</v>
      </c>
      <c r="D102" s="5">
        <v>61</v>
      </c>
    </row>
    <row r="103" spans="1:4" x14ac:dyDescent="0.35">
      <c r="A103" t="s">
        <v>677</v>
      </c>
      <c r="B103" t="s">
        <v>843</v>
      </c>
      <c r="C103" t="s">
        <v>623</v>
      </c>
      <c r="D103" s="5">
        <v>82</v>
      </c>
    </row>
    <row r="104" spans="1:4" x14ac:dyDescent="0.35">
      <c r="A104" t="s">
        <v>790</v>
      </c>
      <c r="B104" t="s">
        <v>744</v>
      </c>
      <c r="C104" t="s">
        <v>218</v>
      </c>
      <c r="D104" s="5">
        <v>32</v>
      </c>
    </row>
    <row r="105" spans="1:4" x14ac:dyDescent="0.35">
      <c r="A105" t="s">
        <v>777</v>
      </c>
      <c r="B105" t="s">
        <v>762</v>
      </c>
      <c r="C105" t="s">
        <v>640</v>
      </c>
      <c r="D105" s="5">
        <v>84</v>
      </c>
    </row>
    <row r="106" spans="1:4" x14ac:dyDescent="0.35">
      <c r="A106" t="s">
        <v>798</v>
      </c>
      <c r="B106" t="s">
        <v>724</v>
      </c>
      <c r="C106" t="s">
        <v>523</v>
      </c>
      <c r="D106" s="5">
        <v>85</v>
      </c>
    </row>
    <row r="107" spans="1:4" x14ac:dyDescent="0.35">
      <c r="A107" t="s">
        <v>802</v>
      </c>
      <c r="B107" t="s">
        <v>749</v>
      </c>
      <c r="C107" t="s">
        <v>363</v>
      </c>
      <c r="D107" s="5">
        <v>86</v>
      </c>
    </row>
    <row r="108" spans="1:4" x14ac:dyDescent="0.35">
      <c r="A108" t="s">
        <v>807</v>
      </c>
      <c r="B108" t="s">
        <v>727</v>
      </c>
      <c r="C108" t="s">
        <v>646</v>
      </c>
      <c r="D108" s="5">
        <v>96</v>
      </c>
    </row>
  </sheetData>
  <sortState xmlns:xlrd2="http://schemas.microsoft.com/office/spreadsheetml/2017/richdata2" ref="A4:D103">
    <sortCondition ref="A4:A103"/>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80B14-7BFD-4864-80AC-69A22BCD8F75}">
  <dimension ref="A1:K52"/>
  <sheetViews>
    <sheetView workbookViewId="0">
      <selection activeCell="B9" sqref="B9"/>
    </sheetView>
  </sheetViews>
  <sheetFormatPr defaultRowHeight="14.5" x14ac:dyDescent="0.35"/>
  <cols>
    <col min="1" max="1" width="34.08984375" style="7" customWidth="1"/>
    <col min="2" max="2" width="17.54296875" customWidth="1"/>
    <col min="3" max="3" width="17.54296875" style="5" customWidth="1"/>
    <col min="4" max="4" width="26.26953125" style="18" customWidth="1"/>
    <col min="6" max="6" width="19.81640625" style="40" customWidth="1"/>
    <col min="8" max="8" width="93.36328125" style="40" customWidth="1"/>
    <col min="9" max="9" width="8.90625" style="40" customWidth="1"/>
  </cols>
  <sheetData>
    <row r="1" spans="1:11" ht="21" x14ac:dyDescent="0.5">
      <c r="A1" s="1" t="s">
        <v>1490</v>
      </c>
    </row>
    <row r="3" spans="1:11" ht="29.5" thickBot="1" x14ac:dyDescent="0.4">
      <c r="A3" s="2" t="s">
        <v>127</v>
      </c>
      <c r="B3" s="11" t="s">
        <v>1743</v>
      </c>
      <c r="C3" s="13" t="s">
        <v>1662</v>
      </c>
      <c r="D3" s="19" t="s">
        <v>1661</v>
      </c>
      <c r="F3" s="41" t="s">
        <v>1637</v>
      </c>
      <c r="H3" s="41" t="s">
        <v>1636</v>
      </c>
      <c r="I3" s="41"/>
    </row>
    <row r="4" spans="1:11" ht="64" x14ac:dyDescent="0.35">
      <c r="A4" s="7" t="s">
        <v>748</v>
      </c>
      <c r="B4">
        <v>5</v>
      </c>
      <c r="C4" s="5" t="s">
        <v>1663</v>
      </c>
      <c r="D4" s="18" t="s">
        <v>1502</v>
      </c>
      <c r="F4" s="42" t="s">
        <v>1638</v>
      </c>
      <c r="H4" s="40" t="s">
        <v>1521</v>
      </c>
      <c r="J4" s="26" t="s">
        <v>1517</v>
      </c>
      <c r="K4" s="27"/>
    </row>
    <row r="5" spans="1:11" x14ac:dyDescent="0.35">
      <c r="A5" s="7" t="s">
        <v>1455</v>
      </c>
      <c r="B5">
        <v>46</v>
      </c>
      <c r="C5" s="5">
        <v>21</v>
      </c>
      <c r="D5" s="18">
        <v>5</v>
      </c>
      <c r="H5" s="40" t="s">
        <v>1522</v>
      </c>
      <c r="J5" s="28">
        <v>33</v>
      </c>
      <c r="K5" s="29"/>
    </row>
    <row r="6" spans="1:11" x14ac:dyDescent="0.35">
      <c r="A6" s="7" t="s">
        <v>1456</v>
      </c>
      <c r="B6">
        <v>29</v>
      </c>
      <c r="C6" s="5">
        <v>23</v>
      </c>
      <c r="D6" s="18">
        <v>7</v>
      </c>
      <c r="F6" s="40">
        <v>7291</v>
      </c>
      <c r="H6" s="40" t="s">
        <v>1523</v>
      </c>
      <c r="J6" s="28">
        <v>38</v>
      </c>
      <c r="K6" s="29"/>
    </row>
    <row r="7" spans="1:11" ht="32.5" x14ac:dyDescent="0.35">
      <c r="A7" s="7" t="s">
        <v>234</v>
      </c>
      <c r="B7">
        <v>41</v>
      </c>
      <c r="C7" s="5" t="s">
        <v>1736</v>
      </c>
      <c r="D7" s="18" t="s">
        <v>1501</v>
      </c>
      <c r="H7" s="40" t="s">
        <v>1735</v>
      </c>
      <c r="J7" s="28">
        <v>39</v>
      </c>
      <c r="K7" s="29"/>
    </row>
    <row r="8" spans="1:11" ht="53.5" x14ac:dyDescent="0.35">
      <c r="A8" s="7" t="s">
        <v>872</v>
      </c>
      <c r="B8">
        <v>11</v>
      </c>
      <c r="C8" s="5" t="s">
        <v>1640</v>
      </c>
      <c r="D8" s="18">
        <v>10</v>
      </c>
      <c r="F8" s="42" t="s">
        <v>1556</v>
      </c>
      <c r="H8" s="40" t="s">
        <v>1524</v>
      </c>
      <c r="J8" s="28">
        <v>82</v>
      </c>
      <c r="K8" s="30"/>
    </row>
    <row r="9" spans="1:11" x14ac:dyDescent="0.35">
      <c r="A9" s="7" t="s">
        <v>1457</v>
      </c>
      <c r="B9">
        <v>19</v>
      </c>
      <c r="C9" s="5">
        <v>305</v>
      </c>
      <c r="D9" s="18">
        <v>11</v>
      </c>
      <c r="H9" s="40" t="s">
        <v>1525</v>
      </c>
      <c r="J9" s="28">
        <v>97</v>
      </c>
      <c r="K9" s="30"/>
    </row>
    <row r="10" spans="1:11" x14ac:dyDescent="0.35">
      <c r="A10" s="7" t="s">
        <v>1458</v>
      </c>
      <c r="B10">
        <v>27</v>
      </c>
      <c r="C10" s="5">
        <v>306</v>
      </c>
      <c r="D10" s="18">
        <v>12</v>
      </c>
      <c r="H10" s="40" t="s">
        <v>1458</v>
      </c>
      <c r="J10" s="28">
        <v>98</v>
      </c>
      <c r="K10" s="30"/>
    </row>
    <row r="11" spans="1:11" ht="22.5" thickBot="1" x14ac:dyDescent="0.4">
      <c r="A11" s="7" t="s">
        <v>1459</v>
      </c>
      <c r="B11">
        <v>4</v>
      </c>
      <c r="C11" s="5" t="s">
        <v>1642</v>
      </c>
      <c r="D11" s="18">
        <v>13</v>
      </c>
      <c r="H11" s="40" t="s">
        <v>1526</v>
      </c>
      <c r="J11" s="31">
        <v>99</v>
      </c>
      <c r="K11" s="32"/>
    </row>
    <row r="12" spans="1:11" ht="22" x14ac:dyDescent="0.35">
      <c r="A12" s="7" t="s">
        <v>1460</v>
      </c>
      <c r="B12">
        <v>2</v>
      </c>
      <c r="C12" s="5" t="s">
        <v>1643</v>
      </c>
      <c r="D12" s="18">
        <v>14</v>
      </c>
      <c r="H12" s="40" t="s">
        <v>1528</v>
      </c>
    </row>
    <row r="13" spans="1:11" x14ac:dyDescent="0.35">
      <c r="A13" s="7" t="s">
        <v>1461</v>
      </c>
      <c r="B13">
        <v>7</v>
      </c>
      <c r="C13" s="5">
        <v>316</v>
      </c>
      <c r="D13" s="18">
        <v>15</v>
      </c>
      <c r="H13" s="40" t="s">
        <v>1527</v>
      </c>
    </row>
    <row r="14" spans="1:11" x14ac:dyDescent="0.35">
      <c r="A14" s="7" t="s">
        <v>443</v>
      </c>
      <c r="B14">
        <v>10</v>
      </c>
      <c r="C14" s="5">
        <v>317</v>
      </c>
      <c r="D14" s="18">
        <v>15</v>
      </c>
      <c r="H14" s="40" t="s">
        <v>443</v>
      </c>
    </row>
    <row r="15" spans="1:11" ht="32.5" x14ac:dyDescent="0.35">
      <c r="A15" s="7" t="s">
        <v>1462</v>
      </c>
      <c r="B15">
        <v>8</v>
      </c>
      <c r="C15" s="5" t="s">
        <v>1644</v>
      </c>
      <c r="D15" s="18">
        <v>16</v>
      </c>
      <c r="H15" s="40" t="s">
        <v>1529</v>
      </c>
    </row>
    <row r="16" spans="1:11" ht="22" x14ac:dyDescent="0.35">
      <c r="A16" s="7" t="s">
        <v>1463</v>
      </c>
      <c r="B16">
        <v>21</v>
      </c>
      <c r="C16" s="5">
        <v>323</v>
      </c>
      <c r="D16" s="18">
        <v>17</v>
      </c>
      <c r="H16" s="40" t="s">
        <v>1530</v>
      </c>
    </row>
    <row r="17" spans="1:8" ht="22" x14ac:dyDescent="0.35">
      <c r="A17" s="7" t="s">
        <v>1467</v>
      </c>
      <c r="B17">
        <v>17</v>
      </c>
      <c r="C17" s="5" t="s">
        <v>1645</v>
      </c>
      <c r="D17" s="18" t="s">
        <v>1498</v>
      </c>
      <c r="H17" s="40" t="s">
        <v>1531</v>
      </c>
    </row>
    <row r="18" spans="1:8" x14ac:dyDescent="0.35">
      <c r="A18" s="7" t="s">
        <v>1468</v>
      </c>
      <c r="B18">
        <v>42</v>
      </c>
      <c r="C18" s="5" t="s">
        <v>1725</v>
      </c>
      <c r="D18" s="18">
        <v>19</v>
      </c>
      <c r="H18" s="40" t="s">
        <v>1726</v>
      </c>
    </row>
    <row r="19" spans="1:8" ht="22" x14ac:dyDescent="0.35">
      <c r="A19" s="7" t="s">
        <v>1125</v>
      </c>
      <c r="B19">
        <v>38</v>
      </c>
      <c r="C19" s="5">
        <v>334</v>
      </c>
      <c r="D19" s="18">
        <v>20</v>
      </c>
      <c r="H19" s="40" t="s">
        <v>1532</v>
      </c>
    </row>
    <row r="20" spans="1:8" ht="43" x14ac:dyDescent="0.35">
      <c r="A20" s="7" t="s">
        <v>1469</v>
      </c>
      <c r="B20">
        <v>33</v>
      </c>
      <c r="C20" s="5" t="s">
        <v>1648</v>
      </c>
      <c r="D20" s="18" t="s">
        <v>1500</v>
      </c>
      <c r="H20" s="40" t="s">
        <v>1533</v>
      </c>
    </row>
    <row r="21" spans="1:8" x14ac:dyDescent="0.35">
      <c r="A21" s="7" t="s">
        <v>1464</v>
      </c>
      <c r="B21">
        <v>25</v>
      </c>
      <c r="C21" s="5">
        <v>337</v>
      </c>
      <c r="D21" s="18">
        <v>22</v>
      </c>
      <c r="H21" s="40" t="s">
        <v>1534</v>
      </c>
    </row>
    <row r="22" spans="1:8" x14ac:dyDescent="0.35">
      <c r="A22" s="7" t="s">
        <v>697</v>
      </c>
      <c r="B22">
        <v>34</v>
      </c>
      <c r="C22" s="5">
        <v>338</v>
      </c>
      <c r="D22" s="18">
        <v>22</v>
      </c>
      <c r="H22" s="40" t="s">
        <v>697</v>
      </c>
    </row>
    <row r="23" spans="1:8" x14ac:dyDescent="0.35">
      <c r="A23" s="7" t="s">
        <v>1465</v>
      </c>
      <c r="B23">
        <v>26</v>
      </c>
      <c r="C23" s="5">
        <v>341</v>
      </c>
      <c r="D23" s="18">
        <v>23</v>
      </c>
      <c r="H23" s="40" t="s">
        <v>411</v>
      </c>
    </row>
    <row r="24" spans="1:8" ht="32.5" x14ac:dyDescent="0.35">
      <c r="A24" s="7" t="s">
        <v>890</v>
      </c>
      <c r="B24">
        <v>31</v>
      </c>
      <c r="C24" s="5">
        <v>342</v>
      </c>
      <c r="D24" s="18">
        <v>23</v>
      </c>
      <c r="H24" s="40" t="s">
        <v>1535</v>
      </c>
    </row>
    <row r="25" spans="1:8" x14ac:dyDescent="0.35">
      <c r="A25" s="7" t="s">
        <v>166</v>
      </c>
      <c r="B25">
        <v>37</v>
      </c>
      <c r="C25" s="5" t="s">
        <v>1649</v>
      </c>
      <c r="D25" s="18">
        <v>24</v>
      </c>
      <c r="H25" s="40" t="s">
        <v>1536</v>
      </c>
    </row>
    <row r="26" spans="1:8" x14ac:dyDescent="0.35">
      <c r="A26" s="7" t="s">
        <v>1466</v>
      </c>
      <c r="B26">
        <v>40</v>
      </c>
      <c r="C26" s="5">
        <v>352</v>
      </c>
      <c r="D26" s="18">
        <v>24</v>
      </c>
      <c r="H26" s="40" t="s">
        <v>1466</v>
      </c>
    </row>
    <row r="27" spans="1:8" ht="43" x14ac:dyDescent="0.35">
      <c r="A27" s="7" t="s">
        <v>1471</v>
      </c>
      <c r="B27">
        <v>15</v>
      </c>
      <c r="C27" s="5" t="s">
        <v>1650</v>
      </c>
      <c r="D27" s="18">
        <v>25</v>
      </c>
      <c r="H27" s="40" t="s">
        <v>1537</v>
      </c>
    </row>
    <row r="28" spans="1:8" ht="74.5" x14ac:dyDescent="0.35">
      <c r="A28" s="7" t="s">
        <v>1472</v>
      </c>
      <c r="B28">
        <v>13</v>
      </c>
      <c r="C28" s="5" t="s">
        <v>1651</v>
      </c>
      <c r="D28" s="18">
        <v>28</v>
      </c>
      <c r="H28" s="40" t="s">
        <v>1538</v>
      </c>
    </row>
    <row r="29" spans="1:8" ht="32.5" x14ac:dyDescent="0.35">
      <c r="A29" s="7" t="s">
        <v>1473</v>
      </c>
      <c r="B29">
        <v>24</v>
      </c>
      <c r="C29" s="5">
        <v>36</v>
      </c>
      <c r="D29" s="18">
        <v>27</v>
      </c>
      <c r="H29" s="40" t="s">
        <v>1539</v>
      </c>
    </row>
    <row r="30" spans="1:8" ht="32.5" x14ac:dyDescent="0.35">
      <c r="A30" s="7" t="s">
        <v>1474</v>
      </c>
      <c r="B30">
        <v>22</v>
      </c>
      <c r="C30" s="5" t="s">
        <v>1652</v>
      </c>
      <c r="D30" s="18">
        <v>26</v>
      </c>
      <c r="H30" s="40" t="s">
        <v>1540</v>
      </c>
    </row>
    <row r="31" spans="1:8" ht="43" x14ac:dyDescent="0.35">
      <c r="A31" s="7" t="s">
        <v>1475</v>
      </c>
      <c r="B31">
        <v>20</v>
      </c>
      <c r="C31" s="5" t="s">
        <v>1653</v>
      </c>
      <c r="D31" s="18">
        <v>26</v>
      </c>
      <c r="H31" s="40" t="s">
        <v>1541</v>
      </c>
    </row>
    <row r="32" spans="1:8" ht="22" x14ac:dyDescent="0.35">
      <c r="A32" s="7" t="s">
        <v>1476</v>
      </c>
      <c r="B32">
        <v>12</v>
      </c>
      <c r="C32" s="5" t="s">
        <v>1654</v>
      </c>
      <c r="D32" s="18">
        <v>29</v>
      </c>
      <c r="H32" s="40" t="s">
        <v>1542</v>
      </c>
    </row>
    <row r="33" spans="1:10" ht="32.5" x14ac:dyDescent="0.35">
      <c r="A33" s="7" t="s">
        <v>775</v>
      </c>
      <c r="B33">
        <v>32</v>
      </c>
      <c r="C33" s="5" t="s">
        <v>1655</v>
      </c>
      <c r="D33" s="18">
        <v>30</v>
      </c>
      <c r="H33" s="40" t="s">
        <v>1543</v>
      </c>
    </row>
    <row r="34" spans="1:10" x14ac:dyDescent="0.35">
      <c r="A34" s="7" t="s">
        <v>294</v>
      </c>
      <c r="B34">
        <v>6</v>
      </c>
      <c r="C34" s="5">
        <v>391</v>
      </c>
      <c r="D34" s="18">
        <v>31</v>
      </c>
      <c r="H34" s="40" t="s">
        <v>294</v>
      </c>
    </row>
    <row r="35" spans="1:10" ht="22" x14ac:dyDescent="0.35">
      <c r="A35" s="7" t="s">
        <v>584</v>
      </c>
      <c r="B35">
        <v>36</v>
      </c>
      <c r="C35" s="55" t="s">
        <v>1656</v>
      </c>
      <c r="D35" s="18">
        <v>32</v>
      </c>
      <c r="H35" s="40" t="s">
        <v>1544</v>
      </c>
    </row>
    <row r="36" spans="1:10" ht="22" x14ac:dyDescent="0.35">
      <c r="A36" s="7" t="s">
        <v>1477</v>
      </c>
      <c r="B36">
        <v>45</v>
      </c>
      <c r="C36" s="5" t="s">
        <v>1657</v>
      </c>
      <c r="D36" s="18">
        <v>35</v>
      </c>
      <c r="F36" s="56" t="s">
        <v>1727</v>
      </c>
      <c r="H36" s="40" t="s">
        <v>1545</v>
      </c>
    </row>
    <row r="37" spans="1:10" x14ac:dyDescent="0.35">
      <c r="A37" s="7" t="s">
        <v>1478</v>
      </c>
      <c r="B37">
        <v>43</v>
      </c>
      <c r="C37" s="55">
        <v>420</v>
      </c>
      <c r="D37" s="18">
        <v>36</v>
      </c>
      <c r="H37" s="40" t="s">
        <v>1546</v>
      </c>
    </row>
    <row r="38" spans="1:10" ht="22" x14ac:dyDescent="0.35">
      <c r="A38" s="7" t="s">
        <v>1470</v>
      </c>
      <c r="B38">
        <v>14</v>
      </c>
      <c r="C38" s="55">
        <v>502</v>
      </c>
      <c r="D38" s="18">
        <v>41</v>
      </c>
      <c r="H38" s="40" t="s">
        <v>1547</v>
      </c>
    </row>
    <row r="39" spans="1:10" ht="32.5" x14ac:dyDescent="0.35">
      <c r="A39" s="7" t="s">
        <v>1479</v>
      </c>
      <c r="B39">
        <v>16</v>
      </c>
      <c r="C39" s="55" t="s">
        <v>1738</v>
      </c>
      <c r="D39" s="18" t="s">
        <v>1494</v>
      </c>
      <c r="H39" s="40" t="s">
        <v>1728</v>
      </c>
    </row>
    <row r="40" spans="1:10" ht="32.5" x14ac:dyDescent="0.35">
      <c r="A40" s="7" t="s">
        <v>1480</v>
      </c>
      <c r="B40">
        <v>9</v>
      </c>
      <c r="C40" s="5" t="s">
        <v>1729</v>
      </c>
      <c r="D40" s="18" t="s">
        <v>1503</v>
      </c>
      <c r="H40" s="40" t="s">
        <v>1548</v>
      </c>
    </row>
    <row r="41" spans="1:10" x14ac:dyDescent="0.35">
      <c r="A41" s="7" t="s">
        <v>1481</v>
      </c>
      <c r="B41">
        <v>3</v>
      </c>
      <c r="C41" s="5">
        <v>64</v>
      </c>
      <c r="D41" s="18" t="s">
        <v>1504</v>
      </c>
      <c r="H41" s="40" t="s">
        <v>1549</v>
      </c>
    </row>
    <row r="42" spans="1:10" ht="32.5" x14ac:dyDescent="0.35">
      <c r="A42" s="7" t="s">
        <v>1482</v>
      </c>
      <c r="B42">
        <v>35</v>
      </c>
      <c r="C42" s="5" t="s">
        <v>1730</v>
      </c>
      <c r="D42" s="18" t="s">
        <v>1499</v>
      </c>
      <c r="F42" s="43"/>
      <c r="G42" s="33"/>
      <c r="H42" s="40" t="s">
        <v>1550</v>
      </c>
      <c r="J42" s="33"/>
    </row>
    <row r="43" spans="1:10" x14ac:dyDescent="0.35">
      <c r="A43" s="7" t="s">
        <v>1483</v>
      </c>
      <c r="B43">
        <v>39</v>
      </c>
      <c r="C43" s="5">
        <v>75</v>
      </c>
      <c r="D43" s="18" t="s">
        <v>1495</v>
      </c>
      <c r="F43" s="43"/>
      <c r="G43" s="33"/>
      <c r="H43" s="40" t="s">
        <v>1551</v>
      </c>
      <c r="J43" s="33"/>
    </row>
    <row r="44" spans="1:10" ht="22" x14ac:dyDescent="0.35">
      <c r="A44" s="7" t="s">
        <v>1484</v>
      </c>
      <c r="B44">
        <v>44</v>
      </c>
      <c r="C44" s="5" t="s">
        <v>1733</v>
      </c>
      <c r="D44" s="18" t="s">
        <v>1493</v>
      </c>
      <c r="F44" s="43"/>
      <c r="G44" s="34"/>
      <c r="H44" s="40" t="s">
        <v>1552</v>
      </c>
      <c r="J44" s="33"/>
    </row>
    <row r="45" spans="1:10" ht="127" x14ac:dyDescent="0.35">
      <c r="A45" s="7" t="s">
        <v>1485</v>
      </c>
      <c r="B45">
        <v>18</v>
      </c>
      <c r="C45" s="55" t="s">
        <v>1732</v>
      </c>
      <c r="D45" s="21" t="s">
        <v>1505</v>
      </c>
      <c r="E45" s="20"/>
      <c r="F45" s="43"/>
      <c r="G45" s="33"/>
      <c r="H45" s="40" t="s">
        <v>1731</v>
      </c>
      <c r="J45" s="33"/>
    </row>
    <row r="46" spans="1:10" ht="32.5" x14ac:dyDescent="0.35">
      <c r="A46" s="7" t="s">
        <v>1486</v>
      </c>
      <c r="B46">
        <v>28</v>
      </c>
      <c r="C46" s="5">
        <v>93</v>
      </c>
      <c r="D46" s="18" t="s">
        <v>1496</v>
      </c>
      <c r="E46" s="20"/>
      <c r="F46" s="43"/>
      <c r="G46" s="33"/>
      <c r="H46" s="40" t="s">
        <v>1553</v>
      </c>
      <c r="J46" s="33"/>
    </row>
    <row r="47" spans="1:10" ht="64" x14ac:dyDescent="0.35">
      <c r="A47" s="7" t="s">
        <v>1487</v>
      </c>
      <c r="B47">
        <v>30</v>
      </c>
      <c r="C47" s="5" t="s">
        <v>1734</v>
      </c>
      <c r="D47" s="21" t="s">
        <v>1497</v>
      </c>
      <c r="E47" s="20"/>
      <c r="F47" s="43"/>
      <c r="G47" s="33"/>
      <c r="H47" s="40" t="s">
        <v>1554</v>
      </c>
      <c r="J47" s="33"/>
    </row>
    <row r="48" spans="1:10" ht="22" x14ac:dyDescent="0.35">
      <c r="A48" s="7" t="s">
        <v>1488</v>
      </c>
      <c r="B48">
        <v>1</v>
      </c>
      <c r="C48" s="5">
        <v>99</v>
      </c>
      <c r="D48" s="18">
        <v>96</v>
      </c>
      <c r="F48" s="43"/>
      <c r="G48" s="33"/>
      <c r="H48" s="40" t="s">
        <v>1555</v>
      </c>
      <c r="J48" s="33"/>
    </row>
    <row r="49" spans="1:10" x14ac:dyDescent="0.35">
      <c r="A49" s="7" t="s">
        <v>1489</v>
      </c>
      <c r="B49">
        <v>23</v>
      </c>
      <c r="C49" s="5">
        <v>91</v>
      </c>
      <c r="D49" s="18">
        <v>84</v>
      </c>
      <c r="F49" s="43"/>
      <c r="G49" s="33"/>
      <c r="H49" s="40" t="s">
        <v>1489</v>
      </c>
      <c r="J49" s="33"/>
    </row>
    <row r="50" spans="1:10" x14ac:dyDescent="0.35">
      <c r="F50" s="43"/>
      <c r="G50" s="33"/>
      <c r="J50" s="33"/>
    </row>
    <row r="51" spans="1:10" x14ac:dyDescent="0.35">
      <c r="F51" s="43"/>
      <c r="G51" s="33"/>
      <c r="J51" s="33"/>
    </row>
    <row r="52" spans="1:10" x14ac:dyDescent="0.35">
      <c r="F52" s="43"/>
      <c r="G52" s="33"/>
      <c r="J52" s="3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158A9-EFDA-4EA4-BD10-3D317E5124D3}">
  <sheetPr>
    <tabColor rgb="FF00B0F0"/>
  </sheetPr>
  <dimension ref="A1:N82"/>
  <sheetViews>
    <sheetView topLeftCell="A17" workbookViewId="0">
      <selection activeCell="B17" sqref="B17"/>
    </sheetView>
  </sheetViews>
  <sheetFormatPr defaultRowHeight="14.5" x14ac:dyDescent="0.35"/>
  <cols>
    <col min="1" max="1" width="12.81640625" customWidth="1"/>
    <col min="2" max="2" width="51.1796875" style="6" customWidth="1"/>
    <col min="3" max="3" width="13.1796875" hidden="1" customWidth="1"/>
    <col min="4" max="4" width="4.26953125" hidden="1" customWidth="1"/>
    <col min="5" max="5" width="17.453125" style="195" customWidth="1"/>
    <col min="6" max="6" width="24.6328125" style="197" customWidth="1"/>
    <col min="7" max="7" width="23.90625" style="5" customWidth="1"/>
    <col min="8" max="8" width="26.08984375" customWidth="1"/>
  </cols>
  <sheetData>
    <row r="1" spans="1:10" ht="28.5" x14ac:dyDescent="0.65">
      <c r="A1" s="14" t="s">
        <v>1516</v>
      </c>
    </row>
    <row r="3" spans="1:10" x14ac:dyDescent="0.35">
      <c r="C3" s="7" t="s">
        <v>1445</v>
      </c>
      <c r="D3" s="7"/>
      <c r="E3" s="195" t="s">
        <v>1446</v>
      </c>
      <c r="F3" s="198"/>
    </row>
    <row r="4" spans="1:10" ht="29" x14ac:dyDescent="0.35">
      <c r="A4" s="2" t="s">
        <v>871</v>
      </c>
      <c r="B4" s="11" t="s">
        <v>127</v>
      </c>
      <c r="C4" s="15">
        <v>2005</v>
      </c>
      <c r="D4" s="15">
        <v>2010</v>
      </c>
      <c r="E4" s="194" t="s">
        <v>1758</v>
      </c>
      <c r="F4" s="194" t="s">
        <v>1721</v>
      </c>
      <c r="G4" s="239" t="s">
        <v>1901</v>
      </c>
    </row>
    <row r="5" spans="1:10" x14ac:dyDescent="0.35">
      <c r="A5" t="s">
        <v>300</v>
      </c>
      <c r="B5" s="193" t="s">
        <v>1451</v>
      </c>
      <c r="C5" s="192" t="s">
        <v>968</v>
      </c>
      <c r="D5" s="192" t="s">
        <v>1033</v>
      </c>
      <c r="E5" s="196" t="s">
        <v>1087</v>
      </c>
      <c r="F5" s="199">
        <v>83</v>
      </c>
    </row>
    <row r="6" spans="1:10" x14ac:dyDescent="0.35">
      <c r="A6" t="s">
        <v>449</v>
      </c>
      <c r="B6" s="193" t="s">
        <v>909</v>
      </c>
      <c r="C6" s="192" t="s">
        <v>967</v>
      </c>
      <c r="D6" s="192" t="s">
        <v>1032</v>
      </c>
      <c r="E6" s="196" t="s">
        <v>1086</v>
      </c>
      <c r="F6" s="199">
        <v>82</v>
      </c>
    </row>
    <row r="7" spans="1:10" x14ac:dyDescent="0.35">
      <c r="A7" t="s">
        <v>148</v>
      </c>
      <c r="B7" s="193" t="s">
        <v>908</v>
      </c>
      <c r="C7" s="192" t="s">
        <v>966</v>
      </c>
      <c r="D7" s="192" t="s">
        <v>1031</v>
      </c>
      <c r="E7" s="196" t="s">
        <v>1085</v>
      </c>
      <c r="F7" s="199">
        <v>81</v>
      </c>
      <c r="H7">
        <v>63</v>
      </c>
    </row>
    <row r="8" spans="1:10" x14ac:dyDescent="0.35">
      <c r="A8" t="s">
        <v>1107</v>
      </c>
      <c r="B8" s="193" t="s">
        <v>877</v>
      </c>
      <c r="C8" s="192" t="s">
        <v>974</v>
      </c>
      <c r="D8" s="192" t="s">
        <v>1037</v>
      </c>
      <c r="E8" s="196" t="s">
        <v>966</v>
      </c>
      <c r="F8" s="199">
        <v>91</v>
      </c>
    </row>
    <row r="9" spans="1:10" x14ac:dyDescent="0.35">
      <c r="A9" t="s">
        <v>562</v>
      </c>
      <c r="B9" s="193" t="s">
        <v>752</v>
      </c>
      <c r="C9" s="192" t="s">
        <v>923</v>
      </c>
      <c r="D9" s="192" t="s">
        <v>991</v>
      </c>
      <c r="E9" s="196" t="s">
        <v>1046</v>
      </c>
      <c r="F9" s="199">
        <v>12</v>
      </c>
      <c r="H9" t="s">
        <v>1763</v>
      </c>
      <c r="I9" t="s">
        <v>1784</v>
      </c>
      <c r="J9">
        <f>G34</f>
        <v>0</v>
      </c>
    </row>
    <row r="10" spans="1:10" x14ac:dyDescent="0.35">
      <c r="A10" t="s">
        <v>386</v>
      </c>
      <c r="B10" s="193" t="s">
        <v>919</v>
      </c>
      <c r="C10" s="192" t="s">
        <v>981</v>
      </c>
      <c r="D10" s="192" t="s">
        <v>1043</v>
      </c>
      <c r="E10" s="196" t="s">
        <v>1095</v>
      </c>
      <c r="F10" s="199" t="s">
        <v>1659</v>
      </c>
    </row>
    <row r="11" spans="1:10" x14ac:dyDescent="0.35">
      <c r="A11" t="s">
        <v>237</v>
      </c>
      <c r="B11" s="193" t="s">
        <v>904</v>
      </c>
      <c r="C11" s="192" t="s">
        <v>960</v>
      </c>
      <c r="D11" s="192" t="s">
        <v>1025</v>
      </c>
      <c r="E11" s="196" t="s">
        <v>1080</v>
      </c>
      <c r="F11" s="199">
        <v>64</v>
      </c>
    </row>
    <row r="12" spans="1:10" x14ac:dyDescent="0.35">
      <c r="A12" t="s">
        <v>223</v>
      </c>
      <c r="B12" s="193" t="s">
        <v>907</v>
      </c>
      <c r="C12" s="192" t="s">
        <v>965</v>
      </c>
      <c r="D12" s="192" t="s">
        <v>1030</v>
      </c>
      <c r="E12" s="196" t="s">
        <v>1084</v>
      </c>
      <c r="F12" s="199">
        <v>75</v>
      </c>
    </row>
    <row r="13" spans="1:10" x14ac:dyDescent="0.35">
      <c r="A13" t="s">
        <v>869</v>
      </c>
      <c r="B13" s="193" t="s">
        <v>985</v>
      </c>
      <c r="C13" s="192" t="s">
        <v>982</v>
      </c>
      <c r="D13" s="192" t="s">
        <v>984</v>
      </c>
      <c r="E13" s="196" t="s">
        <v>1110</v>
      </c>
      <c r="F13" s="199" t="s">
        <v>1652</v>
      </c>
    </row>
    <row r="14" spans="1:10" x14ac:dyDescent="0.35">
      <c r="A14" t="s">
        <v>454</v>
      </c>
      <c r="B14" s="193" t="s">
        <v>902</v>
      </c>
      <c r="C14" s="192" t="s">
        <v>958</v>
      </c>
      <c r="D14" s="192" t="s">
        <v>1023</v>
      </c>
      <c r="E14" s="196" t="s">
        <v>1078</v>
      </c>
      <c r="F14" s="199">
        <v>62</v>
      </c>
    </row>
    <row r="15" spans="1:10" x14ac:dyDescent="0.35">
      <c r="A15" t="s">
        <v>418</v>
      </c>
      <c r="B15" s="193" t="s">
        <v>915</v>
      </c>
      <c r="C15" s="192" t="s">
        <v>977</v>
      </c>
      <c r="D15" s="192" t="s">
        <v>1039</v>
      </c>
      <c r="E15" s="196" t="s">
        <v>1078</v>
      </c>
      <c r="F15" s="199">
        <v>94</v>
      </c>
    </row>
    <row r="16" spans="1:10" x14ac:dyDescent="0.35">
      <c r="A16" t="s">
        <v>870</v>
      </c>
      <c r="B16" s="193" t="s">
        <v>988</v>
      </c>
      <c r="C16" s="192" t="s">
        <v>983</v>
      </c>
      <c r="D16" s="192" t="s">
        <v>987</v>
      </c>
      <c r="E16" s="196" t="s">
        <v>986</v>
      </c>
      <c r="F16" s="199" t="s">
        <v>1653</v>
      </c>
    </row>
    <row r="17" spans="1:6" x14ac:dyDescent="0.35">
      <c r="A17" t="s">
        <v>425</v>
      </c>
      <c r="B17" s="193" t="s">
        <v>881</v>
      </c>
      <c r="C17" s="192" t="s">
        <v>930</v>
      </c>
      <c r="D17" s="192" t="s">
        <v>998</v>
      </c>
      <c r="E17" s="196" t="s">
        <v>1053</v>
      </c>
      <c r="F17" s="199" t="s">
        <v>1641</v>
      </c>
    </row>
    <row r="18" spans="1:6" x14ac:dyDescent="0.35">
      <c r="A18" t="s">
        <v>452</v>
      </c>
      <c r="B18" s="193" t="s">
        <v>878</v>
      </c>
      <c r="C18" s="192" t="s">
        <v>924</v>
      </c>
      <c r="D18" s="192" t="s">
        <v>992</v>
      </c>
      <c r="E18" s="196" t="s">
        <v>1047</v>
      </c>
      <c r="F18" s="199">
        <v>21</v>
      </c>
    </row>
    <row r="19" spans="1:6" x14ac:dyDescent="0.35">
      <c r="A19" t="s">
        <v>465</v>
      </c>
      <c r="B19" s="193" t="s">
        <v>901</v>
      </c>
      <c r="C19" s="192" t="s">
        <v>957</v>
      </c>
      <c r="D19" s="192" t="s">
        <v>930</v>
      </c>
      <c r="E19" s="196" t="s">
        <v>1077</v>
      </c>
      <c r="F19" s="199">
        <v>61</v>
      </c>
    </row>
    <row r="20" spans="1:6" x14ac:dyDescent="0.35">
      <c r="A20" t="s">
        <v>1109</v>
      </c>
      <c r="B20" s="193" t="s">
        <v>916</v>
      </c>
      <c r="C20" s="192" t="s">
        <v>978</v>
      </c>
      <c r="D20" s="192" t="s">
        <v>1040</v>
      </c>
      <c r="E20" s="196" t="s">
        <v>1077</v>
      </c>
      <c r="F20" s="199">
        <v>95</v>
      </c>
    </row>
    <row r="21" spans="1:6" x14ac:dyDescent="0.35">
      <c r="A21" t="s">
        <v>445</v>
      </c>
      <c r="B21" s="193" t="s">
        <v>897</v>
      </c>
      <c r="C21" s="192" t="s">
        <v>951</v>
      </c>
      <c r="D21" s="192" t="s">
        <v>1018</v>
      </c>
      <c r="E21" s="196" t="s">
        <v>1072</v>
      </c>
      <c r="F21" s="199" t="s">
        <v>1655</v>
      </c>
    </row>
    <row r="22" spans="1:6" x14ac:dyDescent="0.35">
      <c r="A22" t="s">
        <v>159</v>
      </c>
      <c r="B22" s="193" t="s">
        <v>914</v>
      </c>
      <c r="C22" s="192" t="s">
        <v>976</v>
      </c>
      <c r="D22" s="192" t="s">
        <v>958</v>
      </c>
      <c r="E22" s="196" t="s">
        <v>1092</v>
      </c>
      <c r="F22" s="199">
        <v>93</v>
      </c>
    </row>
    <row r="23" spans="1:6" x14ac:dyDescent="0.35">
      <c r="A23" t="s">
        <v>306</v>
      </c>
      <c r="B23" s="193" t="s">
        <v>912</v>
      </c>
      <c r="C23" s="192" t="s">
        <v>972</v>
      </c>
      <c r="D23" s="192" t="s">
        <v>997</v>
      </c>
      <c r="E23" s="196" t="s">
        <v>1089</v>
      </c>
      <c r="F23" s="199">
        <v>87</v>
      </c>
    </row>
    <row r="24" spans="1:6" x14ac:dyDescent="0.35">
      <c r="A24" t="s">
        <v>439</v>
      </c>
      <c r="B24" s="193" t="s">
        <v>443</v>
      </c>
      <c r="C24" s="192" t="s">
        <v>934</v>
      </c>
      <c r="D24" s="192" t="s">
        <v>989</v>
      </c>
      <c r="E24" s="196" t="s">
        <v>1056</v>
      </c>
      <c r="F24" s="199">
        <v>317</v>
      </c>
    </row>
    <row r="25" spans="1:6" x14ac:dyDescent="0.35">
      <c r="A25" t="s">
        <v>1108</v>
      </c>
      <c r="B25" s="193" t="s">
        <v>71</v>
      </c>
      <c r="C25" s="192" t="s">
        <v>975</v>
      </c>
      <c r="D25" s="192" t="s">
        <v>1038</v>
      </c>
      <c r="E25" s="196" t="s">
        <v>1091</v>
      </c>
      <c r="F25" s="199">
        <v>92</v>
      </c>
    </row>
    <row r="26" spans="1:6" x14ac:dyDescent="0.35">
      <c r="A26" t="s">
        <v>233</v>
      </c>
      <c r="B26" s="193" t="s">
        <v>884</v>
      </c>
      <c r="C26" s="192" t="s">
        <v>933</v>
      </c>
      <c r="D26" s="192" t="s">
        <v>1001</v>
      </c>
      <c r="E26" s="196" t="s">
        <v>982</v>
      </c>
      <c r="F26" s="199">
        <v>316</v>
      </c>
    </row>
    <row r="27" spans="1:6" x14ac:dyDescent="0.35">
      <c r="A27" t="s">
        <v>312</v>
      </c>
      <c r="B27" s="193" t="s">
        <v>903</v>
      </c>
      <c r="C27" s="192" t="s">
        <v>959</v>
      </c>
      <c r="D27" s="192" t="s">
        <v>1024</v>
      </c>
      <c r="E27" s="196" t="s">
        <v>1079</v>
      </c>
      <c r="F27" s="199">
        <v>63</v>
      </c>
    </row>
    <row r="28" spans="1:6" x14ac:dyDescent="0.35">
      <c r="A28" t="s">
        <v>400</v>
      </c>
      <c r="B28" s="193" t="s">
        <v>896</v>
      </c>
      <c r="C28" s="192" t="s">
        <v>950</v>
      </c>
      <c r="D28" s="192" t="s">
        <v>1017</v>
      </c>
      <c r="E28" s="196" t="s">
        <v>1071</v>
      </c>
      <c r="F28" s="199" t="s">
        <v>1654</v>
      </c>
    </row>
    <row r="29" spans="1:6" x14ac:dyDescent="0.35">
      <c r="A29" t="s">
        <v>477</v>
      </c>
      <c r="B29" s="193" t="s">
        <v>917</v>
      </c>
      <c r="C29" s="192" t="s">
        <v>979</v>
      </c>
      <c r="D29" s="192" t="s">
        <v>1041</v>
      </c>
      <c r="E29" s="196" t="s">
        <v>1093</v>
      </c>
      <c r="F29" s="199">
        <v>96</v>
      </c>
    </row>
    <row r="30" spans="1:6" x14ac:dyDescent="0.35">
      <c r="A30" t="s">
        <v>394</v>
      </c>
      <c r="B30" s="193" t="s">
        <v>872</v>
      </c>
      <c r="C30" s="192" t="s">
        <v>929</v>
      </c>
      <c r="D30" s="192" t="s">
        <v>997</v>
      </c>
      <c r="E30" s="196" t="s">
        <v>1052</v>
      </c>
      <c r="F30" s="199" t="s">
        <v>1640</v>
      </c>
    </row>
    <row r="31" spans="1:6" x14ac:dyDescent="0.35">
      <c r="A31" t="s">
        <v>176</v>
      </c>
      <c r="B31" s="193" t="s">
        <v>918</v>
      </c>
      <c r="C31" s="192" t="s">
        <v>980</v>
      </c>
      <c r="D31" s="192" t="s">
        <v>1042</v>
      </c>
      <c r="E31" s="196" t="s">
        <v>1094</v>
      </c>
      <c r="F31" s="199">
        <v>99</v>
      </c>
    </row>
    <row r="32" spans="1:6" x14ac:dyDescent="0.35">
      <c r="A32" t="s">
        <v>476</v>
      </c>
      <c r="B32" s="193" t="s">
        <v>894</v>
      </c>
      <c r="C32" s="192" t="s">
        <v>948</v>
      </c>
      <c r="D32" s="192" t="s">
        <v>1015</v>
      </c>
      <c r="E32" s="196" t="s">
        <v>1070</v>
      </c>
      <c r="F32" s="199" t="s">
        <v>1651</v>
      </c>
    </row>
    <row r="33" spans="1:8" x14ac:dyDescent="0.35">
      <c r="A33" t="s">
        <v>229</v>
      </c>
      <c r="B33" s="193" t="s">
        <v>294</v>
      </c>
      <c r="C33" s="192" t="s">
        <v>952</v>
      </c>
      <c r="D33" s="192" t="s">
        <v>1019</v>
      </c>
      <c r="E33" s="196" t="s">
        <v>1024</v>
      </c>
      <c r="F33" s="199">
        <v>391</v>
      </c>
    </row>
    <row r="34" spans="1:8" x14ac:dyDescent="0.35">
      <c r="A34" t="s">
        <v>414</v>
      </c>
      <c r="B34" s="193" t="s">
        <v>898</v>
      </c>
      <c r="C34" s="192" t="s">
        <v>953</v>
      </c>
      <c r="D34" s="192" t="s">
        <v>1020</v>
      </c>
      <c r="E34" s="196" t="s">
        <v>1073</v>
      </c>
      <c r="F34" s="199" t="s">
        <v>1656</v>
      </c>
      <c r="H34">
        <f>(E35+E36)/2</f>
        <v>4.5449999999999997E-2</v>
      </c>
    </row>
    <row r="35" spans="1:8" x14ac:dyDescent="0.35">
      <c r="A35" t="s">
        <v>310</v>
      </c>
      <c r="B35" s="193" t="s">
        <v>885</v>
      </c>
      <c r="C35" s="192" t="s">
        <v>935</v>
      </c>
      <c r="D35" s="192" t="s">
        <v>1002</v>
      </c>
      <c r="E35" s="209">
        <v>4.5199999999999997E-2</v>
      </c>
      <c r="F35" s="199" t="s">
        <v>1644</v>
      </c>
    </row>
    <row r="36" spans="1:8" x14ac:dyDescent="0.35">
      <c r="A36" t="s">
        <v>1100</v>
      </c>
      <c r="B36" s="193" t="s">
        <v>886</v>
      </c>
      <c r="C36" s="192" t="s">
        <v>937</v>
      </c>
      <c r="D36" s="192" t="s">
        <v>1004</v>
      </c>
      <c r="E36" s="209">
        <v>4.5699999999999998E-2</v>
      </c>
      <c r="F36" s="199" t="s">
        <v>1645</v>
      </c>
    </row>
    <row r="37" spans="1:8" x14ac:dyDescent="0.35">
      <c r="A37" t="s">
        <v>392</v>
      </c>
      <c r="B37" s="193" t="s">
        <v>910</v>
      </c>
      <c r="C37" s="192" t="s">
        <v>970</v>
      </c>
      <c r="D37" s="192" t="s">
        <v>1035</v>
      </c>
      <c r="E37" s="196" t="s">
        <v>1088</v>
      </c>
      <c r="F37" s="199">
        <v>85</v>
      </c>
    </row>
    <row r="38" spans="1:8" x14ac:dyDescent="0.35">
      <c r="A38" t="s">
        <v>265</v>
      </c>
      <c r="B38" s="193" t="s">
        <v>883</v>
      </c>
      <c r="C38" s="192" t="s">
        <v>932</v>
      </c>
      <c r="D38" s="192" t="s">
        <v>1000</v>
      </c>
      <c r="E38" s="196" t="s">
        <v>1055</v>
      </c>
      <c r="F38" s="199" t="s">
        <v>1643</v>
      </c>
    </row>
    <row r="39" spans="1:8" x14ac:dyDescent="0.35">
      <c r="A39" t="s">
        <v>273</v>
      </c>
      <c r="B39" s="193" t="s">
        <v>49</v>
      </c>
      <c r="C39" s="192" t="s">
        <v>956</v>
      </c>
      <c r="D39" s="192" t="s">
        <v>953</v>
      </c>
      <c r="E39" s="196" t="s">
        <v>1076</v>
      </c>
      <c r="F39" s="199" t="s">
        <v>1658</v>
      </c>
    </row>
    <row r="40" spans="1:8" x14ac:dyDescent="0.35">
      <c r="A40" t="s">
        <v>257</v>
      </c>
      <c r="B40" s="193" t="s">
        <v>60</v>
      </c>
      <c r="C40" s="192" t="s">
        <v>969</v>
      </c>
      <c r="D40" s="192" t="s">
        <v>1034</v>
      </c>
      <c r="E40" s="196" t="s">
        <v>1076</v>
      </c>
      <c r="F40" s="199">
        <v>84</v>
      </c>
    </row>
    <row r="41" spans="1:8" x14ac:dyDescent="0.35">
      <c r="A41" t="s">
        <v>1098</v>
      </c>
      <c r="B41" s="193" t="s">
        <v>17</v>
      </c>
      <c r="C41" s="192" t="s">
        <v>928</v>
      </c>
      <c r="D41" s="192" t="s">
        <v>996</v>
      </c>
      <c r="E41" s="196" t="s">
        <v>1051</v>
      </c>
      <c r="F41" s="199" t="s">
        <v>1639</v>
      </c>
    </row>
    <row r="42" spans="1:8" x14ac:dyDescent="0.35">
      <c r="A42" t="s">
        <v>420</v>
      </c>
      <c r="B42" s="193" t="s">
        <v>905</v>
      </c>
      <c r="C42" s="192" t="s">
        <v>961</v>
      </c>
      <c r="D42" s="192" t="s">
        <v>1026</v>
      </c>
      <c r="E42" s="196" t="s">
        <v>1081</v>
      </c>
      <c r="F42" s="199">
        <v>71</v>
      </c>
    </row>
    <row r="43" spans="1:8" x14ac:dyDescent="0.35">
      <c r="A43" t="s">
        <v>1105</v>
      </c>
      <c r="B43" s="193" t="s">
        <v>906</v>
      </c>
      <c r="C43" s="192" t="s">
        <v>964</v>
      </c>
      <c r="D43" s="192" t="s">
        <v>1029</v>
      </c>
      <c r="E43" s="196" t="s">
        <v>921</v>
      </c>
      <c r="F43" s="199">
        <v>74</v>
      </c>
    </row>
    <row r="44" spans="1:8" x14ac:dyDescent="0.35">
      <c r="A44" t="s">
        <v>545</v>
      </c>
      <c r="B44" s="193" t="s">
        <v>748</v>
      </c>
      <c r="C44" s="192" t="s">
        <v>921</v>
      </c>
      <c r="D44" s="192" t="s">
        <v>989</v>
      </c>
      <c r="E44" s="196" t="s">
        <v>1044</v>
      </c>
      <c r="F44" s="199">
        <v>11</v>
      </c>
    </row>
    <row r="45" spans="1:8" x14ac:dyDescent="0.35">
      <c r="A45" t="s">
        <v>471</v>
      </c>
      <c r="B45" s="193" t="s">
        <v>713</v>
      </c>
      <c r="C45" s="192" t="s">
        <v>922</v>
      </c>
      <c r="D45" s="192" t="s">
        <v>990</v>
      </c>
      <c r="E45" s="196" t="s">
        <v>1045</v>
      </c>
      <c r="F45" s="199">
        <v>13</v>
      </c>
    </row>
    <row r="46" spans="1:8" x14ac:dyDescent="0.35">
      <c r="A46" t="s">
        <v>447</v>
      </c>
      <c r="B46" s="193" t="s">
        <v>893</v>
      </c>
      <c r="C46" s="192" t="s">
        <v>947</v>
      </c>
      <c r="D46" s="192" t="s">
        <v>1014</v>
      </c>
      <c r="E46" s="196" t="s">
        <v>1069</v>
      </c>
      <c r="F46" s="199" t="s">
        <v>1650</v>
      </c>
    </row>
    <row r="47" spans="1:8" x14ac:dyDescent="0.35">
      <c r="A47" t="s">
        <v>1103</v>
      </c>
      <c r="B47" s="193" t="s">
        <v>895</v>
      </c>
      <c r="C47" s="192" t="s">
        <v>949</v>
      </c>
      <c r="D47" s="192" t="s">
        <v>1016</v>
      </c>
      <c r="E47" s="196" t="s">
        <v>1018</v>
      </c>
      <c r="F47" s="199">
        <v>36</v>
      </c>
    </row>
    <row r="48" spans="1:8" x14ac:dyDescent="0.35">
      <c r="A48" t="s">
        <v>380</v>
      </c>
      <c r="B48" s="193" t="s">
        <v>900</v>
      </c>
      <c r="C48" s="192" t="s">
        <v>955</v>
      </c>
      <c r="D48" s="192" t="s">
        <v>1022</v>
      </c>
      <c r="E48" s="196" t="s">
        <v>1075</v>
      </c>
      <c r="F48" s="199">
        <v>42</v>
      </c>
    </row>
    <row r="49" spans="1:14" x14ac:dyDescent="0.35">
      <c r="A49" t="s">
        <v>1106</v>
      </c>
      <c r="B49" s="193" t="s">
        <v>913</v>
      </c>
      <c r="C49" s="192" t="s">
        <v>973</v>
      </c>
      <c r="D49" s="192" t="s">
        <v>1036</v>
      </c>
      <c r="E49" s="196" t="s">
        <v>1090</v>
      </c>
      <c r="F49" s="199">
        <v>88</v>
      </c>
    </row>
    <row r="50" spans="1:14" x14ac:dyDescent="0.35">
      <c r="A50" t="s">
        <v>304</v>
      </c>
      <c r="B50" s="193" t="s">
        <v>875</v>
      </c>
      <c r="C50" s="192" t="s">
        <v>942</v>
      </c>
      <c r="D50" s="192" t="s">
        <v>1009</v>
      </c>
      <c r="E50" s="196" t="s">
        <v>1064</v>
      </c>
      <c r="F50" s="199">
        <v>338</v>
      </c>
    </row>
    <row r="51" spans="1:14" x14ac:dyDescent="0.35">
      <c r="A51" t="s">
        <v>219</v>
      </c>
      <c r="B51" s="193" t="s">
        <v>882</v>
      </c>
      <c r="C51" s="192" t="s">
        <v>931</v>
      </c>
      <c r="D51" s="192" t="s">
        <v>999</v>
      </c>
      <c r="E51" s="196" t="s">
        <v>1054</v>
      </c>
      <c r="F51" s="199" t="s">
        <v>1642</v>
      </c>
    </row>
    <row r="52" spans="1:14" x14ac:dyDescent="0.35">
      <c r="A52" t="s">
        <v>1096</v>
      </c>
      <c r="B52" s="193" t="s">
        <v>880</v>
      </c>
      <c r="C52" s="192" t="s">
        <v>926</v>
      </c>
      <c r="D52" s="192" t="s">
        <v>994</v>
      </c>
      <c r="E52" s="196" t="s">
        <v>1049</v>
      </c>
      <c r="F52" s="199">
        <v>24</v>
      </c>
    </row>
    <row r="53" spans="1:14" x14ac:dyDescent="0.35">
      <c r="A53" t="s">
        <v>1101</v>
      </c>
      <c r="B53" s="193" t="s">
        <v>874</v>
      </c>
      <c r="C53" s="192" t="s">
        <v>941</v>
      </c>
      <c r="D53" s="192" t="s">
        <v>1008</v>
      </c>
      <c r="E53" s="196" t="s">
        <v>1063</v>
      </c>
      <c r="F53" s="199">
        <v>337</v>
      </c>
    </row>
    <row r="54" spans="1:14" x14ac:dyDescent="0.35">
      <c r="A54" t="s">
        <v>378</v>
      </c>
      <c r="B54" s="193" t="s">
        <v>911</v>
      </c>
      <c r="C54" s="192" t="s">
        <v>971</v>
      </c>
      <c r="D54" s="192" t="s">
        <v>1027</v>
      </c>
      <c r="E54" s="196" t="s">
        <v>1063</v>
      </c>
      <c r="F54" s="199">
        <v>86</v>
      </c>
    </row>
    <row r="55" spans="1:14" x14ac:dyDescent="0.35">
      <c r="A55" t="s">
        <v>547</v>
      </c>
      <c r="B55" s="193" t="s">
        <v>88</v>
      </c>
      <c r="C55" s="192" t="s">
        <v>963</v>
      </c>
      <c r="D55" s="192" t="s">
        <v>1028</v>
      </c>
      <c r="E55" s="196" t="s">
        <v>1083</v>
      </c>
      <c r="F55" s="199">
        <v>73</v>
      </c>
    </row>
    <row r="56" spans="1:14" x14ac:dyDescent="0.35">
      <c r="A56" t="s">
        <v>281</v>
      </c>
      <c r="B56" s="193" t="s">
        <v>889</v>
      </c>
      <c r="C56" s="192" t="s">
        <v>940</v>
      </c>
      <c r="D56" s="192" t="s">
        <v>1007</v>
      </c>
      <c r="E56" s="196" t="s">
        <v>1062</v>
      </c>
      <c r="F56" s="199" t="s">
        <v>1648</v>
      </c>
    </row>
    <row r="57" spans="1:14" x14ac:dyDescent="0.35">
      <c r="A57" t="s">
        <v>320</v>
      </c>
      <c r="B57" s="193" t="s">
        <v>87</v>
      </c>
      <c r="C57" s="192" t="s">
        <v>962</v>
      </c>
      <c r="D57" s="192" t="s">
        <v>1027</v>
      </c>
      <c r="E57" s="196" t="s">
        <v>1082</v>
      </c>
      <c r="F57" s="199">
        <v>72</v>
      </c>
    </row>
    <row r="58" spans="1:14" x14ac:dyDescent="0.35">
      <c r="A58" t="s">
        <v>553</v>
      </c>
      <c r="B58" s="193" t="s">
        <v>879</v>
      </c>
      <c r="C58" s="192" t="s">
        <v>925</v>
      </c>
      <c r="D58" s="192" t="s">
        <v>993</v>
      </c>
      <c r="E58" s="196" t="s">
        <v>1048</v>
      </c>
      <c r="F58" s="199">
        <v>23</v>
      </c>
    </row>
    <row r="59" spans="1:14" x14ac:dyDescent="0.35">
      <c r="A59" t="s">
        <v>1102</v>
      </c>
      <c r="B59" s="193" t="s">
        <v>876</v>
      </c>
      <c r="C59" s="192" t="s">
        <v>943</v>
      </c>
      <c r="D59" s="192" t="s">
        <v>1010</v>
      </c>
      <c r="E59" s="196" t="s">
        <v>1065</v>
      </c>
      <c r="F59" s="199">
        <v>341</v>
      </c>
    </row>
    <row r="60" spans="1:14" x14ac:dyDescent="0.35">
      <c r="A60" t="s">
        <v>1099</v>
      </c>
      <c r="B60" s="193" t="s">
        <v>873</v>
      </c>
      <c r="C60" s="192" t="s">
        <v>936</v>
      </c>
      <c r="D60" s="192" t="s">
        <v>1003</v>
      </c>
      <c r="E60" s="196" t="s">
        <v>1058</v>
      </c>
      <c r="F60" s="199">
        <v>323</v>
      </c>
    </row>
    <row r="61" spans="1:14" x14ac:dyDescent="0.35">
      <c r="A61" t="s">
        <v>417</v>
      </c>
      <c r="B61" s="193" t="s">
        <v>890</v>
      </c>
      <c r="C61" s="192" t="s">
        <v>944</v>
      </c>
      <c r="D61" s="192" t="s">
        <v>1011</v>
      </c>
      <c r="E61" s="196" t="s">
        <v>1066</v>
      </c>
      <c r="F61" s="199">
        <v>342</v>
      </c>
      <c r="J61" s="20"/>
      <c r="K61" s="20"/>
    </row>
    <row r="62" spans="1:14" x14ac:dyDescent="0.35">
      <c r="A62" t="s">
        <v>551</v>
      </c>
      <c r="B62" s="193" t="s">
        <v>892</v>
      </c>
      <c r="C62" s="192" t="s">
        <v>946</v>
      </c>
      <c r="D62" s="192" t="s">
        <v>1013</v>
      </c>
      <c r="E62" s="196" t="s">
        <v>1068</v>
      </c>
      <c r="F62" s="199">
        <v>352</v>
      </c>
      <c r="J62" s="22"/>
      <c r="K62" s="20"/>
    </row>
    <row r="63" spans="1:14" x14ac:dyDescent="0.35">
      <c r="A63" s="245" t="s">
        <v>538</v>
      </c>
      <c r="B63" s="269" t="s">
        <v>888</v>
      </c>
      <c r="C63" s="246" t="s">
        <v>939</v>
      </c>
      <c r="D63" s="246" t="s">
        <v>1006</v>
      </c>
      <c r="E63" s="247" t="s">
        <v>1061</v>
      </c>
      <c r="F63" s="248" t="s">
        <v>1724</v>
      </c>
      <c r="I63" s="20"/>
      <c r="J63" s="20"/>
      <c r="K63" s="20"/>
      <c r="L63" s="20"/>
      <c r="M63" s="20"/>
    </row>
    <row r="64" spans="1:14" x14ac:dyDescent="0.35">
      <c r="A64" t="s">
        <v>540</v>
      </c>
      <c r="B64" s="269" t="s">
        <v>891</v>
      </c>
      <c r="C64" s="192" t="s">
        <v>945</v>
      </c>
      <c r="D64" s="192" t="s">
        <v>1012</v>
      </c>
      <c r="E64" s="196" t="s">
        <v>1067</v>
      </c>
      <c r="F64" s="199" t="s">
        <v>1649</v>
      </c>
      <c r="H64" s="20"/>
      <c r="J64" s="20"/>
      <c r="K64" s="20"/>
      <c r="L64" s="20"/>
      <c r="N64" s="20"/>
    </row>
    <row r="65" spans="1:14" x14ac:dyDescent="0.35">
      <c r="A65" t="s">
        <v>1097</v>
      </c>
      <c r="B65" s="269" t="s">
        <v>920</v>
      </c>
      <c r="C65" s="192" t="s">
        <v>927</v>
      </c>
      <c r="D65" s="192" t="s">
        <v>995</v>
      </c>
      <c r="E65" s="196" t="s">
        <v>1050</v>
      </c>
      <c r="F65" s="199">
        <v>4120</v>
      </c>
      <c r="K65" s="20"/>
      <c r="L65" s="20"/>
      <c r="N65" s="20"/>
    </row>
    <row r="66" spans="1:14" x14ac:dyDescent="0.35">
      <c r="A66" s="245" t="s">
        <v>448</v>
      </c>
      <c r="B66" s="269" t="s">
        <v>887</v>
      </c>
      <c r="C66" s="246" t="s">
        <v>938</v>
      </c>
      <c r="D66" s="246" t="s">
        <v>1005</v>
      </c>
      <c r="E66" s="247" t="s">
        <v>1060</v>
      </c>
      <c r="F66" s="248" t="s">
        <v>1647</v>
      </c>
      <c r="G66" s="16"/>
      <c r="H66" s="7"/>
      <c r="I66" s="7"/>
      <c r="J66" s="7"/>
      <c r="N66" s="20"/>
    </row>
    <row r="67" spans="1:14" x14ac:dyDescent="0.35">
      <c r="A67" s="240" t="s">
        <v>1104</v>
      </c>
      <c r="B67" s="241" t="s">
        <v>899</v>
      </c>
      <c r="C67" s="242" t="s">
        <v>954</v>
      </c>
      <c r="D67" s="242" t="s">
        <v>1021</v>
      </c>
      <c r="E67" s="243" t="s">
        <v>1074</v>
      </c>
      <c r="F67" s="244" t="s">
        <v>1657</v>
      </c>
      <c r="G67"/>
      <c r="J67" s="5"/>
      <c r="N67" s="20"/>
    </row>
    <row r="68" spans="1:14" x14ac:dyDescent="0.35">
      <c r="E68" s="196"/>
      <c r="F68" s="17"/>
      <c r="G68"/>
      <c r="J68" s="5"/>
      <c r="N68" s="20"/>
    </row>
    <row r="69" spans="1:14" x14ac:dyDescent="0.35">
      <c r="A69" s="252" t="s">
        <v>1903</v>
      </c>
      <c r="B69" s="253" t="s">
        <v>1904</v>
      </c>
      <c r="C69" s="253" t="s">
        <v>1905</v>
      </c>
      <c r="D69" s="253" t="s">
        <v>1902</v>
      </c>
      <c r="E69" s="253" t="s">
        <v>1916</v>
      </c>
      <c r="F69" s="253" t="s">
        <v>1915</v>
      </c>
      <c r="G69"/>
      <c r="J69" s="5"/>
    </row>
    <row r="70" spans="1:14" x14ac:dyDescent="0.35">
      <c r="A70" s="254" t="s">
        <v>1413</v>
      </c>
      <c r="B70" s="254" t="s">
        <v>1113</v>
      </c>
      <c r="C70" s="255" t="s">
        <v>1169</v>
      </c>
      <c r="D70" s="255" t="s">
        <v>1263</v>
      </c>
      <c r="E70" s="250">
        <v>0.50270000000000004</v>
      </c>
      <c r="F70" s="255" t="s">
        <v>1687</v>
      </c>
      <c r="G70"/>
      <c r="J70" s="5"/>
    </row>
    <row r="71" spans="1:14" x14ac:dyDescent="0.35">
      <c r="A71" s="254" t="s">
        <v>663</v>
      </c>
      <c r="B71" s="254" t="s">
        <v>832</v>
      </c>
      <c r="C71" s="254" t="s">
        <v>610</v>
      </c>
      <c r="D71" s="255">
        <v>35</v>
      </c>
      <c r="E71" s="250">
        <v>0.88400000000000001</v>
      </c>
      <c r="F71" s="255">
        <v>411</v>
      </c>
      <c r="G71"/>
      <c r="H71" s="5"/>
    </row>
    <row r="73" spans="1:14" x14ac:dyDescent="0.35">
      <c r="A73" s="253" t="s">
        <v>1909</v>
      </c>
      <c r="B73" s="256" t="s">
        <v>1910</v>
      </c>
      <c r="C73" s="257"/>
      <c r="D73" s="257"/>
      <c r="E73" s="258" t="s">
        <v>1911</v>
      </c>
      <c r="F73" s="258" t="s">
        <v>1914</v>
      </c>
      <c r="G73" s="258" t="s">
        <v>1912</v>
      </c>
      <c r="H73" s="258"/>
      <c r="I73" s="267"/>
    </row>
    <row r="74" spans="1:14" x14ac:dyDescent="0.35">
      <c r="A74" s="259" t="s">
        <v>1908</v>
      </c>
      <c r="B74" s="260">
        <f>201316</f>
        <v>201316</v>
      </c>
      <c r="C74" s="261"/>
      <c r="D74" s="261"/>
      <c r="E74" s="262">
        <f>B74/(B74+B75)*100</f>
        <v>94.39843947820053</v>
      </c>
      <c r="F74" s="263">
        <f>E74/100</f>
        <v>0.94398439478200524</v>
      </c>
      <c r="G74" s="265">
        <f>F75*(0.926+0.5027)</f>
        <v>8.0029495174949131E-2</v>
      </c>
      <c r="H74" s="265"/>
    </row>
    <row r="75" spans="1:14" x14ac:dyDescent="0.35">
      <c r="A75" s="259" t="s">
        <v>1907</v>
      </c>
      <c r="B75" s="264">
        <f>11946</f>
        <v>11946</v>
      </c>
      <c r="C75" s="261"/>
      <c r="D75" s="261"/>
      <c r="E75" s="266">
        <f>B75/(B74+B75)*100</f>
        <v>5.6015605217994766</v>
      </c>
      <c r="F75" s="263">
        <f>E75/100</f>
        <v>5.6015605217994764E-2</v>
      </c>
      <c r="G75" s="265"/>
      <c r="H75" s="265"/>
    </row>
    <row r="78" spans="1:14" x14ac:dyDescent="0.35">
      <c r="A78" s="253" t="s">
        <v>1909</v>
      </c>
      <c r="B78" s="256" t="s">
        <v>1913</v>
      </c>
      <c r="C78" s="257"/>
      <c r="D78" s="257"/>
      <c r="E78" s="258" t="s">
        <v>1911</v>
      </c>
      <c r="F78" s="258" t="s">
        <v>1914</v>
      </c>
      <c r="G78" s="258" t="s">
        <v>1922</v>
      </c>
      <c r="H78" s="258" t="s">
        <v>1921</v>
      </c>
      <c r="I78" s="267"/>
    </row>
    <row r="79" spans="1:14" x14ac:dyDescent="0.35">
      <c r="A79" s="259" t="s">
        <v>1908</v>
      </c>
      <c r="B79" s="268">
        <v>46287</v>
      </c>
      <c r="C79" s="261"/>
      <c r="D79" s="261"/>
      <c r="E79" s="263">
        <f>B79/(B79+B80)*100</f>
        <v>99.094412331406559</v>
      </c>
      <c r="F79" s="263">
        <f>E79/100</f>
        <v>0.99094412331406556</v>
      </c>
      <c r="G79" s="264">
        <v>45</v>
      </c>
      <c r="H79" s="265">
        <f>45-(45/46)*F79</f>
        <v>44.030598140236243</v>
      </c>
    </row>
    <row r="80" spans="1:14" x14ac:dyDescent="0.35">
      <c r="A80" s="259" t="s">
        <v>1907</v>
      </c>
      <c r="B80" s="259">
        <v>423</v>
      </c>
      <c r="C80" s="261"/>
      <c r="D80" s="261"/>
      <c r="E80" s="263">
        <f>B80/(B79+B80)*100</f>
        <v>0.90558766859344886</v>
      </c>
      <c r="F80" s="263">
        <f>E80/100</f>
        <v>9.0558766859344889E-3</v>
      </c>
      <c r="G80" s="264">
        <v>45</v>
      </c>
      <c r="H80" s="265">
        <f>45+(45/46)*F80</f>
        <v>45.008859009801455</v>
      </c>
    </row>
    <row r="81" spans="6:8" x14ac:dyDescent="0.35">
      <c r="F81" s="251"/>
      <c r="G81" s="46"/>
      <c r="H81" s="192"/>
    </row>
    <row r="82" spans="6:8" x14ac:dyDescent="0.35">
      <c r="F82" s="251"/>
      <c r="G82" s="46"/>
      <c r="H82" s="192"/>
    </row>
  </sheetData>
  <sortState xmlns:xlrd2="http://schemas.microsoft.com/office/spreadsheetml/2017/richdata2" ref="A5:F67">
    <sortCondition ref="E5:E67"/>
  </sortState>
  <phoneticPr fontId="8" type="noConversion"/>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F8906-3F1D-47AA-8699-F51CCF20F346}">
  <sheetPr>
    <tabColor rgb="FF00B0F0"/>
  </sheetPr>
  <dimension ref="A1:F49"/>
  <sheetViews>
    <sheetView topLeftCell="A10" workbookViewId="0">
      <selection activeCell="B19" sqref="B19"/>
    </sheetView>
  </sheetViews>
  <sheetFormatPr defaultRowHeight="14.5" x14ac:dyDescent="0.35"/>
  <cols>
    <col min="1" max="1" width="16.90625" style="5" customWidth="1"/>
    <col min="2" max="2" width="38.453125" customWidth="1"/>
    <col min="3" max="3" width="16.90625" style="5" hidden="1" customWidth="1"/>
    <col min="4" max="4" width="29" style="57" customWidth="1"/>
  </cols>
  <sheetData>
    <row r="1" spans="1:6" ht="21" x14ac:dyDescent="0.5">
      <c r="B1" s="1" t="s">
        <v>1518</v>
      </c>
      <c r="D1" s="18"/>
    </row>
    <row r="2" spans="1:6" x14ac:dyDescent="0.35">
      <c r="D2" s="18"/>
    </row>
    <row r="3" spans="1:6" ht="29" x14ac:dyDescent="0.35">
      <c r="A3" s="194" t="s">
        <v>1759</v>
      </c>
      <c r="B3" s="15" t="s">
        <v>127</v>
      </c>
      <c r="C3" s="194" t="s">
        <v>1759</v>
      </c>
      <c r="D3" s="194" t="s">
        <v>1662</v>
      </c>
      <c r="E3" s="20"/>
      <c r="F3" s="20"/>
    </row>
    <row r="4" spans="1:6" x14ac:dyDescent="0.35">
      <c r="A4" s="196">
        <v>1</v>
      </c>
      <c r="B4" s="196" t="s">
        <v>1488</v>
      </c>
      <c r="C4" s="17">
        <v>1</v>
      </c>
      <c r="D4" s="200">
        <v>99</v>
      </c>
      <c r="E4" s="20"/>
      <c r="F4" s="20"/>
    </row>
    <row r="5" spans="1:6" x14ac:dyDescent="0.35">
      <c r="A5" s="196">
        <v>2</v>
      </c>
      <c r="B5" s="196" t="s">
        <v>1460</v>
      </c>
      <c r="C5" s="17">
        <v>2</v>
      </c>
      <c r="D5" s="200" t="s">
        <v>1643</v>
      </c>
      <c r="E5" s="20"/>
      <c r="F5" s="20"/>
    </row>
    <row r="6" spans="1:6" x14ac:dyDescent="0.35">
      <c r="A6" s="196">
        <v>3</v>
      </c>
      <c r="B6" s="196" t="s">
        <v>1481</v>
      </c>
      <c r="C6" s="17">
        <v>3</v>
      </c>
      <c r="D6" s="200">
        <v>64</v>
      </c>
    </row>
    <row r="7" spans="1:6" x14ac:dyDescent="0.35">
      <c r="A7" s="196">
        <v>4</v>
      </c>
      <c r="B7" s="196" t="s">
        <v>1459</v>
      </c>
      <c r="C7" s="17">
        <v>4</v>
      </c>
      <c r="D7" s="200" t="s">
        <v>1642</v>
      </c>
    </row>
    <row r="8" spans="1:6" x14ac:dyDescent="0.35">
      <c r="A8" s="196">
        <v>5</v>
      </c>
      <c r="B8" s="196" t="s">
        <v>748</v>
      </c>
      <c r="C8" s="17">
        <v>5</v>
      </c>
      <c r="D8" s="200" t="s">
        <v>1663</v>
      </c>
    </row>
    <row r="9" spans="1:6" x14ac:dyDescent="0.35">
      <c r="A9" s="196">
        <v>6</v>
      </c>
      <c r="B9" s="196" t="s">
        <v>294</v>
      </c>
      <c r="C9" s="17">
        <v>6</v>
      </c>
      <c r="D9" s="200">
        <v>391</v>
      </c>
    </row>
    <row r="10" spans="1:6" x14ac:dyDescent="0.35">
      <c r="A10" s="196">
        <v>7</v>
      </c>
      <c r="B10" s="196" t="s">
        <v>1461</v>
      </c>
      <c r="C10" s="17">
        <v>7</v>
      </c>
      <c r="D10" s="200">
        <v>316</v>
      </c>
    </row>
    <row r="11" spans="1:6" x14ac:dyDescent="0.35">
      <c r="A11" s="196">
        <v>8</v>
      </c>
      <c r="B11" s="196" t="s">
        <v>1462</v>
      </c>
      <c r="C11" s="17">
        <v>8</v>
      </c>
      <c r="D11" s="200" t="s">
        <v>1644</v>
      </c>
    </row>
    <row r="12" spans="1:6" x14ac:dyDescent="0.35">
      <c r="A12" s="196">
        <v>9</v>
      </c>
      <c r="B12" s="196" t="s">
        <v>1480</v>
      </c>
      <c r="C12" s="17">
        <v>9</v>
      </c>
      <c r="D12" s="200" t="s">
        <v>1729</v>
      </c>
    </row>
    <row r="13" spans="1:6" x14ac:dyDescent="0.35">
      <c r="A13" s="196">
        <v>10</v>
      </c>
      <c r="B13" s="196" t="s">
        <v>443</v>
      </c>
      <c r="C13" s="17">
        <v>10</v>
      </c>
      <c r="D13" s="200">
        <v>317</v>
      </c>
    </row>
    <row r="14" spans="1:6" x14ac:dyDescent="0.35">
      <c r="A14" s="196">
        <v>11</v>
      </c>
      <c r="B14" s="196" t="s">
        <v>872</v>
      </c>
      <c r="C14" s="17">
        <v>11</v>
      </c>
      <c r="D14" s="200" t="s">
        <v>1723</v>
      </c>
    </row>
    <row r="15" spans="1:6" x14ac:dyDescent="0.35">
      <c r="A15" s="196">
        <v>12</v>
      </c>
      <c r="B15" s="196" t="s">
        <v>1476</v>
      </c>
      <c r="C15" s="17">
        <v>12</v>
      </c>
      <c r="D15" s="200" t="s">
        <v>1654</v>
      </c>
    </row>
    <row r="16" spans="1:6" x14ac:dyDescent="0.35">
      <c r="A16" s="196">
        <v>13</v>
      </c>
      <c r="B16" s="196" t="s">
        <v>1472</v>
      </c>
      <c r="C16" s="17">
        <v>13</v>
      </c>
      <c r="D16" s="200" t="s">
        <v>1651</v>
      </c>
    </row>
    <row r="17" spans="1:4" x14ac:dyDescent="0.35">
      <c r="A17" s="196">
        <v>14</v>
      </c>
      <c r="B17" s="196" t="s">
        <v>1470</v>
      </c>
      <c r="C17" s="17">
        <v>14</v>
      </c>
      <c r="D17" s="201">
        <v>502</v>
      </c>
    </row>
    <row r="18" spans="1:4" x14ac:dyDescent="0.35">
      <c r="A18" s="196">
        <v>15</v>
      </c>
      <c r="B18" s="196" t="s">
        <v>1471</v>
      </c>
      <c r="C18" s="17">
        <v>15</v>
      </c>
      <c r="D18" s="200" t="s">
        <v>1650</v>
      </c>
    </row>
    <row r="19" spans="1:4" x14ac:dyDescent="0.35">
      <c r="A19" s="196">
        <v>16</v>
      </c>
      <c r="B19" s="196" t="s">
        <v>1479</v>
      </c>
      <c r="C19" s="17">
        <v>16</v>
      </c>
      <c r="D19" s="201" t="s">
        <v>1738</v>
      </c>
    </row>
    <row r="20" spans="1:4" x14ac:dyDescent="0.35">
      <c r="A20" s="196">
        <v>17</v>
      </c>
      <c r="B20" s="196" t="s">
        <v>1467</v>
      </c>
      <c r="C20" s="17">
        <v>17</v>
      </c>
      <c r="D20" s="200" t="s">
        <v>1645</v>
      </c>
    </row>
    <row r="21" spans="1:4" ht="29" x14ac:dyDescent="0.35">
      <c r="A21" s="196">
        <v>18</v>
      </c>
      <c r="B21" s="196" t="s">
        <v>1485</v>
      </c>
      <c r="C21" s="17">
        <v>18</v>
      </c>
      <c r="D21" s="201" t="s">
        <v>1732</v>
      </c>
    </row>
    <row r="22" spans="1:4" x14ac:dyDescent="0.35">
      <c r="A22" s="196">
        <v>19</v>
      </c>
      <c r="B22" s="196" t="s">
        <v>1457</v>
      </c>
      <c r="C22" s="17">
        <v>19</v>
      </c>
      <c r="D22" s="200">
        <v>305</v>
      </c>
    </row>
    <row r="23" spans="1:4" x14ac:dyDescent="0.35">
      <c r="A23" s="196">
        <v>20</v>
      </c>
      <c r="B23" s="196" t="s">
        <v>1475</v>
      </c>
      <c r="C23" s="17">
        <v>20</v>
      </c>
      <c r="D23" s="200" t="s">
        <v>1653</v>
      </c>
    </row>
    <row r="24" spans="1:4" x14ac:dyDescent="0.35">
      <c r="A24" s="196">
        <v>21</v>
      </c>
      <c r="B24" s="196" t="s">
        <v>1463</v>
      </c>
      <c r="C24" s="17">
        <v>21</v>
      </c>
      <c r="D24" s="200">
        <v>323</v>
      </c>
    </row>
    <row r="25" spans="1:4" x14ac:dyDescent="0.35">
      <c r="A25" s="196">
        <v>22</v>
      </c>
      <c r="B25" s="196" t="s">
        <v>1474</v>
      </c>
      <c r="C25" s="17">
        <v>22</v>
      </c>
      <c r="D25" s="200" t="s">
        <v>1652</v>
      </c>
    </row>
    <row r="26" spans="1:4" x14ac:dyDescent="0.35">
      <c r="A26" s="196">
        <v>23</v>
      </c>
      <c r="B26" s="196" t="s">
        <v>1489</v>
      </c>
      <c r="C26" s="17">
        <v>23</v>
      </c>
      <c r="D26" s="200">
        <v>91</v>
      </c>
    </row>
    <row r="27" spans="1:4" x14ac:dyDescent="0.35">
      <c r="A27" s="196">
        <v>24</v>
      </c>
      <c r="B27" s="196" t="s">
        <v>1473</v>
      </c>
      <c r="C27" s="17">
        <v>24</v>
      </c>
      <c r="D27" s="200">
        <v>36</v>
      </c>
    </row>
    <row r="28" spans="1:4" x14ac:dyDescent="0.35">
      <c r="A28" s="196">
        <v>25</v>
      </c>
      <c r="B28" s="196" t="s">
        <v>1464</v>
      </c>
      <c r="C28" s="17">
        <v>25</v>
      </c>
      <c r="D28" s="200">
        <v>337</v>
      </c>
    </row>
    <row r="29" spans="1:4" x14ac:dyDescent="0.35">
      <c r="A29" s="196">
        <v>26</v>
      </c>
      <c r="B29" s="196" t="s">
        <v>1465</v>
      </c>
      <c r="C29" s="17">
        <v>26</v>
      </c>
      <c r="D29" s="200">
        <v>341</v>
      </c>
    </row>
    <row r="30" spans="1:4" x14ac:dyDescent="0.35">
      <c r="A30" s="196">
        <v>27</v>
      </c>
      <c r="B30" s="196" t="s">
        <v>1458</v>
      </c>
      <c r="C30" s="17">
        <v>27</v>
      </c>
      <c r="D30" s="200">
        <v>306</v>
      </c>
    </row>
    <row r="31" spans="1:4" x14ac:dyDescent="0.35">
      <c r="A31" s="196">
        <v>28</v>
      </c>
      <c r="B31" s="196" t="s">
        <v>1486</v>
      </c>
      <c r="C31" s="17">
        <v>28</v>
      </c>
      <c r="D31" s="200">
        <v>93</v>
      </c>
    </row>
    <row r="32" spans="1:4" x14ac:dyDescent="0.35">
      <c r="A32" s="196">
        <v>29</v>
      </c>
      <c r="B32" s="196" t="s">
        <v>1456</v>
      </c>
      <c r="C32" s="17">
        <v>29</v>
      </c>
      <c r="D32" s="200">
        <v>23</v>
      </c>
    </row>
    <row r="33" spans="1:4" x14ac:dyDescent="0.35">
      <c r="A33" s="196">
        <v>30</v>
      </c>
      <c r="B33" s="196" t="s">
        <v>1487</v>
      </c>
      <c r="C33" s="17">
        <v>30</v>
      </c>
      <c r="D33" s="200" t="s">
        <v>1734</v>
      </c>
    </row>
    <row r="34" spans="1:4" x14ac:dyDescent="0.35">
      <c r="A34" s="196">
        <v>31</v>
      </c>
      <c r="B34" s="196" t="s">
        <v>890</v>
      </c>
      <c r="C34" s="17">
        <v>31</v>
      </c>
      <c r="D34" s="200">
        <v>342</v>
      </c>
    </row>
    <row r="35" spans="1:4" x14ac:dyDescent="0.35">
      <c r="A35" s="196">
        <v>32</v>
      </c>
      <c r="B35" s="196" t="s">
        <v>775</v>
      </c>
      <c r="C35" s="17">
        <v>32</v>
      </c>
      <c r="D35" s="200" t="s">
        <v>1655</v>
      </c>
    </row>
    <row r="36" spans="1:4" x14ac:dyDescent="0.35">
      <c r="A36" s="196">
        <v>33</v>
      </c>
      <c r="B36" s="196" t="s">
        <v>1469</v>
      </c>
      <c r="C36" s="17">
        <v>33</v>
      </c>
      <c r="D36" s="200" t="s">
        <v>1648</v>
      </c>
    </row>
    <row r="37" spans="1:4" x14ac:dyDescent="0.35">
      <c r="A37" s="196">
        <v>34</v>
      </c>
      <c r="B37" s="196" t="s">
        <v>697</v>
      </c>
      <c r="C37" s="17">
        <v>34</v>
      </c>
      <c r="D37" s="200">
        <v>338</v>
      </c>
    </row>
    <row r="38" spans="1:4" x14ac:dyDescent="0.35">
      <c r="A38" s="196">
        <v>35</v>
      </c>
      <c r="B38" s="196" t="s">
        <v>1482</v>
      </c>
      <c r="C38" s="17">
        <v>35</v>
      </c>
      <c r="D38" s="200" t="s">
        <v>1730</v>
      </c>
    </row>
    <row r="39" spans="1:4" x14ac:dyDescent="0.35">
      <c r="A39" s="196">
        <v>36</v>
      </c>
      <c r="B39" s="196" t="s">
        <v>584</v>
      </c>
      <c r="C39" s="17">
        <v>36</v>
      </c>
      <c r="D39" s="201" t="s">
        <v>1656</v>
      </c>
    </row>
    <row r="40" spans="1:4" x14ac:dyDescent="0.35">
      <c r="A40" s="196">
        <v>37</v>
      </c>
      <c r="B40" s="196" t="s">
        <v>166</v>
      </c>
      <c r="C40" s="17">
        <v>37</v>
      </c>
      <c r="D40" s="200" t="s">
        <v>1649</v>
      </c>
    </row>
    <row r="41" spans="1:4" x14ac:dyDescent="0.35">
      <c r="A41" s="196">
        <v>38</v>
      </c>
      <c r="B41" s="196" t="s">
        <v>1125</v>
      </c>
      <c r="C41" s="17">
        <v>38</v>
      </c>
      <c r="D41" s="200">
        <v>334</v>
      </c>
    </row>
    <row r="42" spans="1:4" x14ac:dyDescent="0.35">
      <c r="A42" s="196">
        <v>39</v>
      </c>
      <c r="B42" s="196" t="s">
        <v>1483</v>
      </c>
      <c r="C42" s="17">
        <v>39</v>
      </c>
      <c r="D42" s="200">
        <v>75</v>
      </c>
    </row>
    <row r="43" spans="1:4" x14ac:dyDescent="0.35">
      <c r="A43" s="196">
        <v>40</v>
      </c>
      <c r="B43" s="196" t="s">
        <v>1466</v>
      </c>
      <c r="C43" s="17">
        <v>40</v>
      </c>
      <c r="D43" s="200">
        <v>352</v>
      </c>
    </row>
    <row r="44" spans="1:4" x14ac:dyDescent="0.35">
      <c r="A44" s="196">
        <v>41</v>
      </c>
      <c r="B44" s="196" t="s">
        <v>234</v>
      </c>
      <c r="C44" s="17">
        <v>41</v>
      </c>
      <c r="D44" s="200" t="s">
        <v>1736</v>
      </c>
    </row>
    <row r="45" spans="1:4" x14ac:dyDescent="0.35">
      <c r="A45" s="196">
        <v>42</v>
      </c>
      <c r="B45" s="196" t="s">
        <v>1468</v>
      </c>
      <c r="C45" s="17">
        <v>42</v>
      </c>
      <c r="D45" s="200" t="s">
        <v>1725</v>
      </c>
    </row>
    <row r="46" spans="1:4" x14ac:dyDescent="0.35">
      <c r="A46" s="196">
        <v>43</v>
      </c>
      <c r="B46" s="196" t="s">
        <v>1478</v>
      </c>
      <c r="C46" s="17">
        <v>43</v>
      </c>
      <c r="D46" s="201">
        <v>420</v>
      </c>
    </row>
    <row r="47" spans="1:4" x14ac:dyDescent="0.35">
      <c r="A47" s="196">
        <v>44</v>
      </c>
      <c r="B47" s="196" t="s">
        <v>1484</v>
      </c>
      <c r="C47" s="17">
        <v>44</v>
      </c>
      <c r="D47" s="200" t="s">
        <v>1733</v>
      </c>
    </row>
    <row r="48" spans="1:4" x14ac:dyDescent="0.35">
      <c r="A48" s="196">
        <v>45</v>
      </c>
      <c r="B48" s="196" t="s">
        <v>1477</v>
      </c>
      <c r="C48" s="17">
        <v>45</v>
      </c>
      <c r="D48" s="200" t="s">
        <v>1657</v>
      </c>
    </row>
    <row r="49" spans="1:4" x14ac:dyDescent="0.35">
      <c r="A49" s="196">
        <v>46</v>
      </c>
      <c r="B49" s="196" t="s">
        <v>1455</v>
      </c>
      <c r="C49" s="17">
        <v>46</v>
      </c>
      <c r="D49" s="200">
        <v>21</v>
      </c>
    </row>
  </sheetData>
  <sortState xmlns:xlrd2="http://schemas.microsoft.com/office/spreadsheetml/2017/richdata2" ref="B4:D49">
    <sortCondition ref="C4:C49"/>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C1566-6CE4-4071-8A11-160383C5A1C4}">
  <sheetPr>
    <tabColor rgb="FFFF0000"/>
  </sheetPr>
  <dimension ref="A1:K90"/>
  <sheetViews>
    <sheetView zoomScale="72" zoomScaleNormal="72" workbookViewId="0">
      <selection activeCell="B8" sqref="B8"/>
    </sheetView>
  </sheetViews>
  <sheetFormatPr defaultRowHeight="14.5" x14ac:dyDescent="0.35"/>
  <cols>
    <col min="2" max="2" width="32.54296875" customWidth="1"/>
    <col min="3" max="3" width="16.90625" customWidth="1"/>
    <col min="4" max="4" width="26" style="69" customWidth="1"/>
    <col min="5" max="5" width="8.7265625" style="5"/>
    <col min="6" max="6" width="40.36328125" customWidth="1"/>
    <col min="7" max="7" width="17.08984375" style="5" customWidth="1"/>
    <col min="8" max="8" width="25.453125" customWidth="1"/>
    <col min="9" max="9" width="44.08984375" customWidth="1"/>
  </cols>
  <sheetData>
    <row r="1" spans="1:11" ht="21" x14ac:dyDescent="0.5">
      <c r="B1" s="1" t="s">
        <v>1520</v>
      </c>
      <c r="D1" s="59"/>
      <c r="E1" s="106"/>
      <c r="F1" s="1" t="s">
        <v>1760</v>
      </c>
      <c r="G1" s="58"/>
      <c r="H1" s="37"/>
      <c r="I1" s="37"/>
      <c r="J1" s="38"/>
      <c r="K1" s="39"/>
    </row>
    <row r="2" spans="1:11" ht="27" thickBot="1" x14ac:dyDescent="0.4">
      <c r="B2" s="144" t="s">
        <v>127</v>
      </c>
      <c r="C2" s="148" t="s">
        <v>1742</v>
      </c>
      <c r="D2" s="151" t="s">
        <v>860</v>
      </c>
      <c r="E2" s="155"/>
      <c r="F2" s="158" t="s">
        <v>127</v>
      </c>
      <c r="G2" s="162" t="s">
        <v>1519</v>
      </c>
      <c r="H2" s="166" t="s">
        <v>860</v>
      </c>
    </row>
    <row r="3" spans="1:11" x14ac:dyDescent="0.35">
      <c r="A3" s="202"/>
      <c r="B3" s="143" t="s">
        <v>1488</v>
      </c>
      <c r="C3" s="161">
        <v>1</v>
      </c>
      <c r="D3" s="150">
        <v>99</v>
      </c>
      <c r="E3" s="126" t="s">
        <v>4</v>
      </c>
      <c r="F3" s="157" t="s">
        <v>918</v>
      </c>
      <c r="G3" s="161">
        <v>4.3299999999999998E-2</v>
      </c>
      <c r="H3" s="165">
        <v>99</v>
      </c>
    </row>
    <row r="4" spans="1:11" ht="26.5" x14ac:dyDescent="0.35">
      <c r="A4" s="203"/>
      <c r="B4" s="135" t="s">
        <v>1460</v>
      </c>
      <c r="C4" s="75">
        <v>2</v>
      </c>
      <c r="D4" s="61" t="s">
        <v>1643</v>
      </c>
      <c r="E4" s="109" t="s">
        <v>4</v>
      </c>
      <c r="F4" s="74" t="s">
        <v>883</v>
      </c>
      <c r="G4" s="75">
        <v>4.7300000000000002E-2</v>
      </c>
      <c r="H4" s="136" t="s">
        <v>1643</v>
      </c>
    </row>
    <row r="5" spans="1:11" x14ac:dyDescent="0.35">
      <c r="A5" s="202"/>
      <c r="B5" s="70" t="s">
        <v>1481</v>
      </c>
      <c r="C5" s="72">
        <v>3</v>
      </c>
      <c r="D5" s="60">
        <v>64</v>
      </c>
      <c r="E5" s="111" t="s">
        <v>4</v>
      </c>
      <c r="F5" s="71" t="s">
        <v>904</v>
      </c>
      <c r="G5" s="72">
        <v>2.46E-2</v>
      </c>
      <c r="H5" s="73">
        <v>64</v>
      </c>
    </row>
    <row r="6" spans="1:11" ht="15" thickBot="1" x14ac:dyDescent="0.4">
      <c r="A6" s="202"/>
      <c r="B6" s="139" t="s">
        <v>1459</v>
      </c>
      <c r="C6" s="82">
        <v>4</v>
      </c>
      <c r="D6" s="86" t="s">
        <v>1642</v>
      </c>
      <c r="E6" s="108" t="s">
        <v>5</v>
      </c>
      <c r="F6" s="81" t="s">
        <v>882</v>
      </c>
      <c r="G6" s="82">
        <v>7.2700000000000001E-2</v>
      </c>
      <c r="H6" s="140" t="s">
        <v>1642</v>
      </c>
    </row>
    <row r="7" spans="1:11" x14ac:dyDescent="0.35">
      <c r="A7" s="203"/>
      <c r="B7" s="112" t="s">
        <v>748</v>
      </c>
      <c r="C7" s="115">
        <v>5</v>
      </c>
      <c r="D7" s="113" t="s">
        <v>1663</v>
      </c>
      <c r="E7" s="126" t="s">
        <v>5</v>
      </c>
      <c r="F7" s="114" t="s">
        <v>748</v>
      </c>
      <c r="G7" s="115">
        <v>5.7799999999999997E-2</v>
      </c>
      <c r="H7" s="116">
        <v>11</v>
      </c>
    </row>
    <row r="8" spans="1:11" x14ac:dyDescent="0.35">
      <c r="A8" s="202"/>
      <c r="B8" s="122"/>
      <c r="C8" s="90"/>
      <c r="D8" s="88"/>
      <c r="E8" s="108" t="s">
        <v>4</v>
      </c>
      <c r="F8" s="89" t="s">
        <v>752</v>
      </c>
      <c r="G8" s="90">
        <v>1.9400000000000001E-2</v>
      </c>
      <c r="H8" s="123">
        <v>12</v>
      </c>
    </row>
    <row r="9" spans="1:11" ht="15" thickBot="1" x14ac:dyDescent="0.4">
      <c r="A9" s="202"/>
      <c r="B9" s="170"/>
      <c r="C9" s="120"/>
      <c r="D9" s="152"/>
      <c r="E9" s="127" t="s">
        <v>5</v>
      </c>
      <c r="F9" s="119" t="s">
        <v>713</v>
      </c>
      <c r="G9" s="120">
        <v>6.1499999999999999E-2</v>
      </c>
      <c r="H9" s="121">
        <v>13</v>
      </c>
    </row>
    <row r="10" spans="1:11" x14ac:dyDescent="0.35">
      <c r="A10" s="203"/>
      <c r="B10" s="76" t="s">
        <v>294</v>
      </c>
      <c r="C10" s="78">
        <v>6</v>
      </c>
      <c r="D10" s="62">
        <v>391</v>
      </c>
      <c r="E10" s="110" t="s">
        <v>4</v>
      </c>
      <c r="F10" s="77" t="s">
        <v>294</v>
      </c>
      <c r="G10" s="78">
        <v>4.4600000000000001E-2</v>
      </c>
      <c r="H10" s="79">
        <v>391</v>
      </c>
    </row>
    <row r="11" spans="1:11" ht="15" thickBot="1" x14ac:dyDescent="0.4">
      <c r="A11" s="202"/>
      <c r="B11" s="139" t="s">
        <v>1461</v>
      </c>
      <c r="C11" s="82">
        <v>7</v>
      </c>
      <c r="D11" s="86">
        <v>316</v>
      </c>
      <c r="E11" s="108" t="s">
        <v>4</v>
      </c>
      <c r="F11" s="81" t="s">
        <v>884</v>
      </c>
      <c r="G11" s="82">
        <v>3.8199999999999998E-2</v>
      </c>
      <c r="H11" s="140">
        <v>316</v>
      </c>
    </row>
    <row r="12" spans="1:11" ht="15" thickBot="1" x14ac:dyDescent="0.4">
      <c r="A12" s="202"/>
      <c r="B12" s="143" t="s">
        <v>1462</v>
      </c>
      <c r="C12" s="161">
        <v>8</v>
      </c>
      <c r="D12" s="150" t="s">
        <v>1644</v>
      </c>
      <c r="E12" s="126" t="s">
        <v>4</v>
      </c>
      <c r="F12" s="157" t="s">
        <v>885</v>
      </c>
      <c r="G12" s="161">
        <v>4.5199999999999997E-2</v>
      </c>
      <c r="H12" s="165" t="s">
        <v>1644</v>
      </c>
    </row>
    <row r="13" spans="1:11" x14ac:dyDescent="0.35">
      <c r="A13" s="203"/>
      <c r="B13" s="112" t="s">
        <v>1480</v>
      </c>
      <c r="C13" s="115">
        <v>9</v>
      </c>
      <c r="D13" s="113" t="s">
        <v>1729</v>
      </c>
      <c r="E13" s="126" t="s">
        <v>4</v>
      </c>
      <c r="F13" s="114" t="s">
        <v>901</v>
      </c>
      <c r="G13" s="115">
        <v>3.3700000000000001E-2</v>
      </c>
      <c r="H13" s="116">
        <v>61</v>
      </c>
    </row>
    <row r="14" spans="1:11" x14ac:dyDescent="0.35">
      <c r="A14" s="202"/>
      <c r="B14" s="122"/>
      <c r="C14" s="90"/>
      <c r="D14" s="88"/>
      <c r="E14" s="108" t="s">
        <v>4</v>
      </c>
      <c r="F14" s="89" t="s">
        <v>902</v>
      </c>
      <c r="G14" s="90">
        <v>2.9000000000000001E-2</v>
      </c>
      <c r="H14" s="123">
        <v>62</v>
      </c>
    </row>
    <row r="15" spans="1:11" ht="15" thickBot="1" x14ac:dyDescent="0.4">
      <c r="A15" s="202"/>
      <c r="B15" s="117"/>
      <c r="C15" s="120"/>
      <c r="D15" s="118"/>
      <c r="E15" s="127" t="s">
        <v>4</v>
      </c>
      <c r="F15" s="119" t="s">
        <v>903</v>
      </c>
      <c r="G15" s="120">
        <v>3.8800000000000001E-2</v>
      </c>
      <c r="H15" s="121">
        <v>63</v>
      </c>
    </row>
    <row r="16" spans="1:11" s="105" customFormat="1" x14ac:dyDescent="0.35">
      <c r="A16" s="203"/>
      <c r="B16" s="139" t="s">
        <v>443</v>
      </c>
      <c r="C16" s="82">
        <v>10</v>
      </c>
      <c r="D16" s="86">
        <v>317</v>
      </c>
      <c r="E16" s="108" t="s">
        <v>4</v>
      </c>
      <c r="F16" s="81" t="s">
        <v>443</v>
      </c>
      <c r="G16" s="82">
        <v>3.6200000000000003E-2</v>
      </c>
      <c r="H16" s="140">
        <v>317</v>
      </c>
    </row>
    <row r="17" spans="1:8" x14ac:dyDescent="0.35">
      <c r="A17" s="202"/>
      <c r="B17" s="141" t="s">
        <v>872</v>
      </c>
      <c r="C17" s="72">
        <v>11</v>
      </c>
      <c r="D17" s="60" t="s">
        <v>1640</v>
      </c>
      <c r="E17" s="111" t="s">
        <v>4</v>
      </c>
      <c r="F17" s="71" t="s">
        <v>872</v>
      </c>
      <c r="G17" s="72">
        <v>4.3200000000000002E-2</v>
      </c>
      <c r="H17" s="142" t="s">
        <v>1640</v>
      </c>
    </row>
    <row r="18" spans="1:8" x14ac:dyDescent="0.35">
      <c r="A18" s="202"/>
      <c r="B18" s="139" t="s">
        <v>1476</v>
      </c>
      <c r="C18" s="82">
        <v>12</v>
      </c>
      <c r="D18" s="86" t="s">
        <v>1654</v>
      </c>
      <c r="E18" s="108" t="s">
        <v>4</v>
      </c>
      <c r="F18" s="81" t="s">
        <v>896</v>
      </c>
      <c r="G18" s="82">
        <v>4.2299999999999997E-2</v>
      </c>
      <c r="H18" s="140" t="s">
        <v>1654</v>
      </c>
    </row>
    <row r="19" spans="1:8" x14ac:dyDescent="0.35">
      <c r="A19" s="203"/>
      <c r="B19" s="70" t="s">
        <v>1472</v>
      </c>
      <c r="C19" s="72">
        <v>13</v>
      </c>
      <c r="D19" s="60" t="s">
        <v>1651</v>
      </c>
      <c r="E19" s="111" t="s">
        <v>5</v>
      </c>
      <c r="F19" s="71" t="s">
        <v>894</v>
      </c>
      <c r="G19" s="72">
        <v>4.36E-2</v>
      </c>
      <c r="H19" s="73" t="s">
        <v>1651</v>
      </c>
    </row>
    <row r="20" spans="1:8" x14ac:dyDescent="0.35">
      <c r="A20" s="202"/>
      <c r="B20" s="91" t="s">
        <v>1470</v>
      </c>
      <c r="C20" s="93">
        <v>14</v>
      </c>
      <c r="D20" s="95">
        <v>502</v>
      </c>
      <c r="E20" s="110" t="s">
        <v>5</v>
      </c>
      <c r="F20" s="92" t="s">
        <v>49</v>
      </c>
      <c r="G20" s="93">
        <v>5.2999999999999999E-2</v>
      </c>
      <c r="H20" s="94" t="s">
        <v>1658</v>
      </c>
    </row>
    <row r="21" spans="1:8" x14ac:dyDescent="0.35">
      <c r="A21" s="202"/>
      <c r="B21" s="70" t="s">
        <v>1471</v>
      </c>
      <c r="C21" s="72">
        <v>15</v>
      </c>
      <c r="D21" s="60" t="s">
        <v>1650</v>
      </c>
      <c r="E21" s="111" t="s">
        <v>5</v>
      </c>
      <c r="F21" s="71" t="s">
        <v>893</v>
      </c>
      <c r="G21" s="72">
        <v>6.5799999999999997E-2</v>
      </c>
      <c r="H21" s="73" t="s">
        <v>1650</v>
      </c>
    </row>
    <row r="22" spans="1:8" x14ac:dyDescent="0.35">
      <c r="A22" s="203"/>
      <c r="B22" s="91" t="s">
        <v>1479</v>
      </c>
      <c r="C22" s="93">
        <v>16</v>
      </c>
      <c r="D22" s="95" t="s">
        <v>1738</v>
      </c>
      <c r="E22" s="110" t="s">
        <v>5</v>
      </c>
      <c r="F22" s="92" t="s">
        <v>49</v>
      </c>
      <c r="G22" s="93">
        <v>5.2999999999999999E-2</v>
      </c>
      <c r="H22" s="94" t="s">
        <v>1658</v>
      </c>
    </row>
    <row r="23" spans="1:8" ht="15" thickBot="1" x14ac:dyDescent="0.4">
      <c r="A23" s="202"/>
      <c r="B23" s="139" t="s">
        <v>1467</v>
      </c>
      <c r="C23" s="82">
        <v>17</v>
      </c>
      <c r="D23" s="86" t="s">
        <v>1645</v>
      </c>
      <c r="E23" s="108" t="s">
        <v>4</v>
      </c>
      <c r="F23" s="81" t="s">
        <v>886</v>
      </c>
      <c r="G23" s="82">
        <v>4.5699999999999998E-2</v>
      </c>
      <c r="H23" s="140" t="s">
        <v>1645</v>
      </c>
    </row>
    <row r="24" spans="1:8" x14ac:dyDescent="0.35">
      <c r="A24" s="202"/>
      <c r="B24" s="112" t="s">
        <v>1485</v>
      </c>
      <c r="C24" s="115">
        <v>18</v>
      </c>
      <c r="D24" s="153" t="s">
        <v>1739</v>
      </c>
      <c r="E24" s="126" t="s">
        <v>4</v>
      </c>
      <c r="F24" s="114" t="s">
        <v>1451</v>
      </c>
      <c r="G24" s="115">
        <v>2.2000000000000001E-3</v>
      </c>
      <c r="H24" s="116">
        <v>83</v>
      </c>
    </row>
    <row r="25" spans="1:8" x14ac:dyDescent="0.35">
      <c r="A25" s="203"/>
      <c r="B25" s="122"/>
      <c r="C25" s="90"/>
      <c r="D25" s="104"/>
      <c r="E25" s="108" t="s">
        <v>5</v>
      </c>
      <c r="F25" s="89" t="s">
        <v>60</v>
      </c>
      <c r="G25" s="90">
        <v>5.2999999999999999E-2</v>
      </c>
      <c r="H25" s="123">
        <v>84</v>
      </c>
    </row>
    <row r="26" spans="1:8" x14ac:dyDescent="0.35">
      <c r="A26" s="202"/>
      <c r="B26" s="122"/>
      <c r="C26" s="90"/>
      <c r="D26" s="104"/>
      <c r="E26" s="108" t="s">
        <v>4</v>
      </c>
      <c r="F26" s="89" t="s">
        <v>910</v>
      </c>
      <c r="G26" s="90">
        <v>4.6699999999999998E-2</v>
      </c>
      <c r="H26" s="123">
        <v>85</v>
      </c>
    </row>
    <row r="27" spans="1:8" x14ac:dyDescent="0.35">
      <c r="A27" s="202"/>
      <c r="B27" s="122"/>
      <c r="C27" s="90"/>
      <c r="D27" s="104"/>
      <c r="E27" s="108" t="s">
        <v>5</v>
      </c>
      <c r="F27" s="89" t="s">
        <v>911</v>
      </c>
      <c r="G27" s="90">
        <v>7.9200000000000007E-2</v>
      </c>
      <c r="H27" s="123">
        <v>86</v>
      </c>
    </row>
    <row r="28" spans="1:8" x14ac:dyDescent="0.35">
      <c r="A28" s="203"/>
      <c r="B28" s="122"/>
      <c r="C28" s="90"/>
      <c r="D28" s="104"/>
      <c r="E28" s="108" t="s">
        <v>4</v>
      </c>
      <c r="F28" s="89" t="s">
        <v>912</v>
      </c>
      <c r="G28" s="90">
        <v>3.44E-2</v>
      </c>
      <c r="H28" s="123">
        <v>87</v>
      </c>
    </row>
    <row r="29" spans="1:8" ht="15" thickBot="1" x14ac:dyDescent="0.4">
      <c r="A29" s="202"/>
      <c r="B29" s="117"/>
      <c r="C29" s="120"/>
      <c r="D29" s="152"/>
      <c r="E29" s="127" t="s">
        <v>5</v>
      </c>
      <c r="F29" s="119" t="s">
        <v>913</v>
      </c>
      <c r="G29" s="120">
        <v>6.9800000000000001E-2</v>
      </c>
      <c r="H29" s="121">
        <v>88</v>
      </c>
    </row>
    <row r="30" spans="1:8" ht="15" thickBot="1" x14ac:dyDescent="0.4">
      <c r="A30" s="202"/>
      <c r="B30" s="117" t="s">
        <v>1457</v>
      </c>
      <c r="C30" s="120">
        <v>19</v>
      </c>
      <c r="D30" s="118">
        <v>305</v>
      </c>
      <c r="E30" s="127" t="s">
        <v>4</v>
      </c>
      <c r="F30" s="119" t="s">
        <v>881</v>
      </c>
      <c r="G30" s="120">
        <v>3.1199999999999999E-2</v>
      </c>
      <c r="H30" s="121" t="s">
        <v>1641</v>
      </c>
    </row>
    <row r="31" spans="1:8" ht="27" thickBot="1" x14ac:dyDescent="0.4">
      <c r="A31" s="203"/>
      <c r="B31" s="146" t="s">
        <v>1475</v>
      </c>
      <c r="C31" s="163">
        <v>20</v>
      </c>
      <c r="D31" s="154" t="s">
        <v>1653</v>
      </c>
      <c r="E31" s="128" t="s">
        <v>4</v>
      </c>
      <c r="F31" s="159" t="s">
        <v>988</v>
      </c>
      <c r="G31" s="163">
        <v>0.03</v>
      </c>
      <c r="H31" s="168" t="s">
        <v>1653</v>
      </c>
    </row>
    <row r="32" spans="1:8" ht="15" thickBot="1" x14ac:dyDescent="0.4">
      <c r="A32" s="202"/>
      <c r="B32" s="139" t="s">
        <v>1463</v>
      </c>
      <c r="C32" s="82">
        <v>21</v>
      </c>
      <c r="D32" s="86">
        <v>323</v>
      </c>
      <c r="E32" s="206" t="s">
        <v>5</v>
      </c>
      <c r="F32" s="81" t="s">
        <v>873</v>
      </c>
      <c r="G32" s="82">
        <v>0.11559999999999999</v>
      </c>
      <c r="H32" s="140">
        <v>323</v>
      </c>
    </row>
    <row r="33" spans="1:8" ht="27" thickBot="1" x14ac:dyDescent="0.4">
      <c r="A33" s="202"/>
      <c r="B33" s="146" t="s">
        <v>1474</v>
      </c>
      <c r="C33" s="163">
        <v>22</v>
      </c>
      <c r="D33" s="154" t="s">
        <v>1652</v>
      </c>
      <c r="E33" s="207" t="s">
        <v>4</v>
      </c>
      <c r="F33" s="159" t="s">
        <v>985</v>
      </c>
      <c r="G33" s="163">
        <v>2.8299999999999999E-2</v>
      </c>
      <c r="H33" s="168" t="s">
        <v>1652</v>
      </c>
    </row>
    <row r="34" spans="1:8" x14ac:dyDescent="0.35">
      <c r="A34" s="203"/>
      <c r="B34" s="137" t="s">
        <v>1489</v>
      </c>
      <c r="C34" s="78">
        <v>23</v>
      </c>
      <c r="D34" s="62">
        <v>91</v>
      </c>
      <c r="E34" s="208" t="s">
        <v>4</v>
      </c>
      <c r="F34" s="77" t="s">
        <v>877</v>
      </c>
      <c r="G34" s="78">
        <v>1.5299999999999999E-2</v>
      </c>
      <c r="H34" s="138">
        <v>91</v>
      </c>
    </row>
    <row r="35" spans="1:8" x14ac:dyDescent="0.35">
      <c r="A35" s="204"/>
      <c r="B35" s="141" t="s">
        <v>1473</v>
      </c>
      <c r="C35" s="72">
        <v>24</v>
      </c>
      <c r="D35" s="60">
        <v>36</v>
      </c>
      <c r="E35" s="111" t="s">
        <v>10</v>
      </c>
      <c r="F35" s="71" t="s">
        <v>895</v>
      </c>
      <c r="G35" s="72">
        <v>6.6199999999999995E-2</v>
      </c>
      <c r="H35" s="142">
        <v>36</v>
      </c>
    </row>
    <row r="36" spans="1:8" x14ac:dyDescent="0.35">
      <c r="A36" s="204"/>
      <c r="B36" s="139" t="s">
        <v>1464</v>
      </c>
      <c r="C36" s="82">
        <v>25</v>
      </c>
      <c r="D36" s="86">
        <v>337</v>
      </c>
      <c r="E36" s="108" t="s">
        <v>10</v>
      </c>
      <c r="F36" s="81" t="s">
        <v>874</v>
      </c>
      <c r="G36" s="82">
        <v>7.9200000000000007E-2</v>
      </c>
      <c r="H36" s="140">
        <v>337</v>
      </c>
    </row>
    <row r="37" spans="1:8" x14ac:dyDescent="0.35">
      <c r="A37" s="205"/>
      <c r="B37" s="141" t="s">
        <v>1465</v>
      </c>
      <c r="C37" s="72">
        <v>26</v>
      </c>
      <c r="D37" s="60">
        <v>341</v>
      </c>
      <c r="E37" s="129" t="s">
        <v>10</v>
      </c>
      <c r="F37" s="71" t="s">
        <v>876</v>
      </c>
      <c r="G37" s="72">
        <v>9.2700000000000005E-2</v>
      </c>
      <c r="H37" s="142">
        <v>341</v>
      </c>
    </row>
    <row r="38" spans="1:8" x14ac:dyDescent="0.35">
      <c r="A38" s="204"/>
      <c r="B38" s="145" t="s">
        <v>1458</v>
      </c>
      <c r="C38" s="103">
        <v>27</v>
      </c>
      <c r="D38" s="101">
        <v>306</v>
      </c>
      <c r="E38" s="129" t="s">
        <v>9</v>
      </c>
      <c r="F38" s="102" t="s">
        <v>881</v>
      </c>
      <c r="G38" s="103">
        <v>3.1199999999999999E-2</v>
      </c>
      <c r="H38" s="167" t="s">
        <v>1641</v>
      </c>
    </row>
    <row r="39" spans="1:8" x14ac:dyDescent="0.35">
      <c r="A39" s="204"/>
      <c r="B39" s="139" t="s">
        <v>1486</v>
      </c>
      <c r="C39" s="82">
        <v>28</v>
      </c>
      <c r="D39" s="86">
        <v>93</v>
      </c>
      <c r="E39" s="130" t="s">
        <v>9</v>
      </c>
      <c r="F39" s="81" t="s">
        <v>914</v>
      </c>
      <c r="G39" s="82">
        <v>3.4299999999999997E-2</v>
      </c>
      <c r="H39" s="140">
        <v>93</v>
      </c>
    </row>
    <row r="40" spans="1:8" ht="15" thickBot="1" x14ac:dyDescent="0.4">
      <c r="A40" s="205"/>
      <c r="B40" s="147" t="s">
        <v>1737</v>
      </c>
      <c r="C40" s="164">
        <v>29</v>
      </c>
      <c r="D40" s="149">
        <v>23</v>
      </c>
      <c r="E40" s="156" t="s">
        <v>10</v>
      </c>
      <c r="F40" s="160" t="s">
        <v>879</v>
      </c>
      <c r="G40" s="164">
        <v>8.6499999999999994E-2</v>
      </c>
      <c r="H40" s="169">
        <v>23</v>
      </c>
    </row>
    <row r="41" spans="1:8" x14ac:dyDescent="0.35">
      <c r="A41" s="204"/>
      <c r="B41" s="112" t="s">
        <v>1487</v>
      </c>
      <c r="C41" s="115">
        <v>30</v>
      </c>
      <c r="D41" s="113" t="s">
        <v>1734</v>
      </c>
      <c r="E41" s="131" t="s">
        <v>9</v>
      </c>
      <c r="F41" s="114" t="s">
        <v>71</v>
      </c>
      <c r="G41" s="115">
        <v>3.6400000000000002E-2</v>
      </c>
      <c r="H41" s="116">
        <v>92</v>
      </c>
    </row>
    <row r="42" spans="1:8" x14ac:dyDescent="0.35">
      <c r="A42" s="204"/>
      <c r="B42" s="122"/>
      <c r="C42" s="90"/>
      <c r="D42" s="88"/>
      <c r="E42" s="130" t="s">
        <v>9</v>
      </c>
      <c r="F42" s="89" t="s">
        <v>915</v>
      </c>
      <c r="G42" s="90">
        <v>2.9000000000000001E-2</v>
      </c>
      <c r="H42" s="123">
        <v>94</v>
      </c>
    </row>
    <row r="43" spans="1:8" x14ac:dyDescent="0.35">
      <c r="A43" s="205"/>
      <c r="B43" s="122"/>
      <c r="C43" s="90"/>
      <c r="D43" s="88"/>
      <c r="E43" s="130" t="s">
        <v>9</v>
      </c>
      <c r="F43" s="89" t="s">
        <v>916</v>
      </c>
      <c r="G43" s="90">
        <v>3.3700000000000001E-2</v>
      </c>
      <c r="H43" s="123">
        <v>95</v>
      </c>
    </row>
    <row r="44" spans="1:8" x14ac:dyDescent="0.35">
      <c r="A44" s="204"/>
      <c r="B44" s="122"/>
      <c r="C44" s="90"/>
      <c r="D44" s="88"/>
      <c r="E44" s="130" t="s">
        <v>9</v>
      </c>
      <c r="F44" s="89" t="s">
        <v>917</v>
      </c>
      <c r="G44" s="90">
        <v>4.2500000000000003E-2</v>
      </c>
      <c r="H44" s="123">
        <v>96</v>
      </c>
    </row>
    <row r="45" spans="1:8" x14ac:dyDescent="0.35">
      <c r="A45" s="204"/>
      <c r="B45" s="70" t="s">
        <v>890</v>
      </c>
      <c r="C45" s="72">
        <v>31</v>
      </c>
      <c r="D45" s="60">
        <v>342</v>
      </c>
      <c r="E45" s="129" t="s">
        <v>10</v>
      </c>
      <c r="F45" s="71" t="s">
        <v>890</v>
      </c>
      <c r="G45" s="72">
        <v>0.1186</v>
      </c>
      <c r="H45" s="73">
        <v>342</v>
      </c>
    </row>
    <row r="46" spans="1:8" x14ac:dyDescent="0.35">
      <c r="A46" s="205"/>
      <c r="B46" s="139" t="s">
        <v>775</v>
      </c>
      <c r="C46" s="82">
        <v>32</v>
      </c>
      <c r="D46" s="86" t="s">
        <v>1655</v>
      </c>
      <c r="E46" s="130" t="s">
        <v>9</v>
      </c>
      <c r="F46" s="81" t="s">
        <v>897</v>
      </c>
      <c r="G46" s="82">
        <v>3.4000000000000002E-2</v>
      </c>
      <c r="H46" s="140" t="s">
        <v>1655</v>
      </c>
    </row>
    <row r="47" spans="1:8" x14ac:dyDescent="0.35">
      <c r="A47" s="204"/>
      <c r="B47" s="70" t="s">
        <v>1469</v>
      </c>
      <c r="C47" s="72">
        <v>33</v>
      </c>
      <c r="D47" s="60" t="s">
        <v>1648</v>
      </c>
      <c r="E47" s="111" t="s">
        <v>10</v>
      </c>
      <c r="F47" s="71" t="s">
        <v>889</v>
      </c>
      <c r="G47" s="72">
        <v>8.2699999999999996E-2</v>
      </c>
      <c r="H47" s="73" t="s">
        <v>1648</v>
      </c>
    </row>
    <row r="48" spans="1:8" ht="15" thickBot="1" x14ac:dyDescent="0.4">
      <c r="A48" s="204"/>
      <c r="B48" s="139" t="s">
        <v>697</v>
      </c>
      <c r="C48" s="82">
        <v>34</v>
      </c>
      <c r="D48" s="86">
        <v>338</v>
      </c>
      <c r="E48" s="108" t="s">
        <v>10</v>
      </c>
      <c r="F48" s="81" t="s">
        <v>875</v>
      </c>
      <c r="G48" s="82">
        <v>7.1800000000000003E-2</v>
      </c>
      <c r="H48" s="140">
        <v>338</v>
      </c>
    </row>
    <row r="49" spans="1:9" x14ac:dyDescent="0.35">
      <c r="A49" s="205"/>
      <c r="B49" s="112" t="s">
        <v>1482</v>
      </c>
      <c r="C49" s="115">
        <v>35</v>
      </c>
      <c r="D49" s="113" t="s">
        <v>1730</v>
      </c>
      <c r="E49" s="126" t="s">
        <v>10</v>
      </c>
      <c r="F49" s="114" t="s">
        <v>905</v>
      </c>
      <c r="G49" s="115">
        <v>5.4199999999999998E-2</v>
      </c>
      <c r="H49" s="116">
        <v>71</v>
      </c>
    </row>
    <row r="50" spans="1:9" x14ac:dyDescent="0.35">
      <c r="A50" s="204"/>
      <c r="B50" s="122"/>
      <c r="C50" s="90"/>
      <c r="D50" s="88"/>
      <c r="E50" s="108" t="s">
        <v>10</v>
      </c>
      <c r="F50" s="89" t="s">
        <v>87</v>
      </c>
      <c r="G50" s="90">
        <v>8.3299999999999999E-2</v>
      </c>
      <c r="H50" s="123">
        <v>72</v>
      </c>
    </row>
    <row r="51" spans="1:9" x14ac:dyDescent="0.35">
      <c r="A51" s="204"/>
      <c r="B51" s="122"/>
      <c r="C51" s="90"/>
      <c r="D51" s="88"/>
      <c r="E51" s="108" t="s">
        <v>10</v>
      </c>
      <c r="F51" s="89" t="s">
        <v>88</v>
      </c>
      <c r="G51" s="90">
        <v>8.09E-2</v>
      </c>
      <c r="H51" s="123">
        <v>73</v>
      </c>
    </row>
    <row r="52" spans="1:9" ht="15" thickBot="1" x14ac:dyDescent="0.4">
      <c r="A52" s="205"/>
      <c r="B52" s="117"/>
      <c r="C52" s="120"/>
      <c r="D52" s="118"/>
      <c r="E52" s="127" t="s">
        <v>10</v>
      </c>
      <c r="F52" s="119" t="s">
        <v>906</v>
      </c>
      <c r="G52" s="120">
        <v>5.7099999999999998E-2</v>
      </c>
      <c r="H52" s="121">
        <v>74</v>
      </c>
    </row>
    <row r="53" spans="1:9" x14ac:dyDescent="0.35">
      <c r="A53" s="204"/>
      <c r="B53" s="137" t="s">
        <v>584</v>
      </c>
      <c r="C53" s="78">
        <v>36</v>
      </c>
      <c r="D53" s="87" t="s">
        <v>1656</v>
      </c>
      <c r="E53" s="110" t="s">
        <v>9</v>
      </c>
      <c r="F53" s="77" t="s">
        <v>1761</v>
      </c>
      <c r="G53" s="78">
        <v>4.4900000000000002E-2</v>
      </c>
      <c r="H53" s="138" t="s">
        <v>1656</v>
      </c>
    </row>
    <row r="54" spans="1:9" ht="15" thickBot="1" x14ac:dyDescent="0.4">
      <c r="A54" s="204"/>
      <c r="B54" s="135" t="s">
        <v>166</v>
      </c>
      <c r="C54" s="75">
        <v>37</v>
      </c>
      <c r="D54" s="61" t="s">
        <v>1649</v>
      </c>
      <c r="E54" s="109" t="s">
        <v>10</v>
      </c>
      <c r="F54" s="74" t="s">
        <v>891</v>
      </c>
      <c r="G54" s="75">
        <v>0.16300000000000001</v>
      </c>
      <c r="H54" s="136" t="s">
        <v>1649</v>
      </c>
    </row>
    <row r="55" spans="1:9" ht="15" thickBot="1" x14ac:dyDescent="0.4">
      <c r="A55" s="205"/>
      <c r="B55" s="171" t="s">
        <v>1748</v>
      </c>
      <c r="C55" s="174">
        <v>38</v>
      </c>
      <c r="D55" s="172">
        <v>334</v>
      </c>
      <c r="E55" s="128" t="s">
        <v>10</v>
      </c>
      <c r="F55" s="173" t="s">
        <v>888</v>
      </c>
      <c r="G55" s="174">
        <v>0.14929999999999999</v>
      </c>
      <c r="H55" s="175" t="s">
        <v>1724</v>
      </c>
    </row>
    <row r="56" spans="1:9" x14ac:dyDescent="0.35">
      <c r="A56" s="204"/>
      <c r="B56" s="143" t="s">
        <v>1483</v>
      </c>
      <c r="C56" s="161">
        <v>39</v>
      </c>
      <c r="D56" s="150">
        <v>75</v>
      </c>
      <c r="E56" s="126" t="s">
        <v>9</v>
      </c>
      <c r="F56" s="157" t="s">
        <v>907</v>
      </c>
      <c r="G56" s="161">
        <v>2.6599999999999999E-2</v>
      </c>
      <c r="H56" s="165">
        <v>75</v>
      </c>
    </row>
    <row r="57" spans="1:9" ht="15" thickBot="1" x14ac:dyDescent="0.4">
      <c r="A57" s="204"/>
      <c r="B57" s="139" t="s">
        <v>1466</v>
      </c>
      <c r="C57" s="82">
        <v>40</v>
      </c>
      <c r="D57" s="86">
        <v>352</v>
      </c>
      <c r="E57" s="108" t="s">
        <v>10</v>
      </c>
      <c r="F57" s="81" t="s">
        <v>892</v>
      </c>
      <c r="G57" s="82">
        <v>0.1346</v>
      </c>
      <c r="H57" s="140">
        <v>352</v>
      </c>
    </row>
    <row r="58" spans="1:9" ht="18" x14ac:dyDescent="0.4">
      <c r="A58" s="205"/>
      <c r="B58" s="112" t="s">
        <v>234</v>
      </c>
      <c r="C58" s="115">
        <v>41</v>
      </c>
      <c r="D58" s="113" t="s">
        <v>1780</v>
      </c>
      <c r="E58" s="126" t="s">
        <v>10</v>
      </c>
      <c r="F58" s="114" t="s">
        <v>880</v>
      </c>
      <c r="G58" s="115">
        <v>7.8899999999999998E-2</v>
      </c>
      <c r="H58" s="116">
        <v>24</v>
      </c>
      <c r="I58" s="224"/>
    </row>
    <row r="59" spans="1:9" ht="18" x14ac:dyDescent="0.4">
      <c r="A59" s="205"/>
      <c r="B59" s="122"/>
      <c r="C59" s="90"/>
      <c r="D59" s="88"/>
      <c r="E59" s="108" t="s">
        <v>10</v>
      </c>
      <c r="F59" s="89" t="s">
        <v>1781</v>
      </c>
      <c r="G59" s="90">
        <v>0.20710000000000001</v>
      </c>
      <c r="H59" s="123">
        <v>2211</v>
      </c>
      <c r="I59" s="224"/>
    </row>
    <row r="60" spans="1:9" ht="15" thickBot="1" x14ac:dyDescent="0.4">
      <c r="A60" s="204"/>
      <c r="B60" s="122"/>
      <c r="C60" s="90"/>
      <c r="D60" s="88"/>
      <c r="E60" s="108" t="s">
        <v>10</v>
      </c>
      <c r="F60" s="89" t="s">
        <v>17</v>
      </c>
      <c r="G60" s="90">
        <v>5.3699999999999998E-2</v>
      </c>
      <c r="H60" s="123" t="s">
        <v>1779</v>
      </c>
    </row>
    <row r="61" spans="1:9" x14ac:dyDescent="0.35">
      <c r="A61" s="204"/>
      <c r="B61" s="176" t="s">
        <v>1468</v>
      </c>
      <c r="C61" s="179">
        <v>42</v>
      </c>
      <c r="D61" s="177" t="s">
        <v>1725</v>
      </c>
      <c r="E61" s="126" t="s">
        <v>10</v>
      </c>
      <c r="F61" s="178" t="s">
        <v>888</v>
      </c>
      <c r="G61" s="179">
        <v>0.14929999999999999</v>
      </c>
      <c r="H61" s="180" t="s">
        <v>1724</v>
      </c>
    </row>
    <row r="62" spans="1:9" ht="15" thickBot="1" x14ac:dyDescent="0.4">
      <c r="A62" s="205"/>
      <c r="B62" s="181" t="s">
        <v>1749</v>
      </c>
      <c r="C62" s="184"/>
      <c r="D62" s="182"/>
      <c r="E62" s="127" t="s">
        <v>10</v>
      </c>
      <c r="F62" s="183" t="s">
        <v>887</v>
      </c>
      <c r="G62" s="184">
        <v>0.747</v>
      </c>
      <c r="H62" s="185" t="s">
        <v>1647</v>
      </c>
    </row>
    <row r="63" spans="1:9" ht="15" thickBot="1" x14ac:dyDescent="0.4">
      <c r="A63" s="204"/>
      <c r="B63" s="139" t="s">
        <v>1478</v>
      </c>
      <c r="C63" s="82">
        <v>43</v>
      </c>
      <c r="D63" s="83">
        <v>420</v>
      </c>
      <c r="E63" s="108" t="s">
        <v>10</v>
      </c>
      <c r="F63" s="81" t="s">
        <v>900</v>
      </c>
      <c r="G63" s="82">
        <v>6.7199999999999996E-2</v>
      </c>
      <c r="H63" s="140">
        <v>42</v>
      </c>
    </row>
    <row r="64" spans="1:9" x14ac:dyDescent="0.35">
      <c r="A64" s="204"/>
      <c r="B64" s="112" t="s">
        <v>1484</v>
      </c>
      <c r="C64" s="115">
        <v>44</v>
      </c>
      <c r="D64" s="113" t="s">
        <v>1733</v>
      </c>
      <c r="E64" s="126" t="s">
        <v>9</v>
      </c>
      <c r="F64" s="114" t="s">
        <v>908</v>
      </c>
      <c r="G64" s="115">
        <v>9.9000000000000008E-3</v>
      </c>
      <c r="H64" s="116">
        <v>81</v>
      </c>
    </row>
    <row r="65" spans="1:9" ht="15" thickBot="1" x14ac:dyDescent="0.4">
      <c r="A65" s="205"/>
      <c r="B65" s="117"/>
      <c r="C65" s="120"/>
      <c r="D65" s="118"/>
      <c r="E65" s="127" t="s">
        <v>9</v>
      </c>
      <c r="F65" s="119" t="s">
        <v>909</v>
      </c>
      <c r="G65" s="120">
        <v>7.0000000000000001E-3</v>
      </c>
      <c r="H65" s="121">
        <v>82</v>
      </c>
    </row>
    <row r="66" spans="1:9" ht="15" thickBot="1" x14ac:dyDescent="0.4">
      <c r="A66" s="204"/>
      <c r="B66" s="227" t="s">
        <v>1782</v>
      </c>
      <c r="C66" s="228">
        <v>45</v>
      </c>
      <c r="D66" s="229" t="s">
        <v>1785</v>
      </c>
      <c r="E66" s="230" t="s">
        <v>10</v>
      </c>
      <c r="F66" s="231" t="s">
        <v>1782</v>
      </c>
      <c r="G66" s="228">
        <v>0.92600000000000005</v>
      </c>
      <c r="H66" s="232" t="s">
        <v>1785</v>
      </c>
      <c r="I66" s="226" t="s">
        <v>899</v>
      </c>
    </row>
    <row r="67" spans="1:9" ht="15" thickBot="1" x14ac:dyDescent="0.4">
      <c r="A67" s="205"/>
      <c r="B67" s="146" t="s">
        <v>1455</v>
      </c>
      <c r="C67" s="163">
        <v>46</v>
      </c>
      <c r="D67" s="154">
        <v>21</v>
      </c>
      <c r="E67" s="128" t="s">
        <v>9</v>
      </c>
      <c r="F67" s="159" t="s">
        <v>878</v>
      </c>
      <c r="G67" s="163">
        <v>3.32E-2</v>
      </c>
      <c r="H67" s="168">
        <v>21</v>
      </c>
    </row>
    <row r="68" spans="1:9" x14ac:dyDescent="0.35">
      <c r="B68" s="80"/>
      <c r="C68" s="68"/>
      <c r="D68" s="63"/>
      <c r="E68" s="108"/>
      <c r="F68" s="84"/>
      <c r="G68" s="85"/>
      <c r="H68" s="64"/>
    </row>
    <row r="69" spans="1:9" x14ac:dyDescent="0.35">
      <c r="A69" s="7"/>
      <c r="B69" s="66"/>
      <c r="C69" s="66"/>
      <c r="D69" s="65"/>
      <c r="E69" s="108"/>
      <c r="F69" s="98" t="s">
        <v>919</v>
      </c>
      <c r="G69" s="99">
        <v>2.1700000000000001E-2</v>
      </c>
      <c r="H69" s="100" t="s">
        <v>1659</v>
      </c>
    </row>
    <row r="70" spans="1:9" x14ac:dyDescent="0.35">
      <c r="B70" s="66"/>
      <c r="C70" s="66"/>
      <c r="D70" s="65"/>
      <c r="E70" s="108"/>
      <c r="F70" s="124"/>
      <c r="G70" s="125"/>
      <c r="H70" s="53"/>
    </row>
    <row r="71" spans="1:9" x14ac:dyDescent="0.35">
      <c r="B71" s="84"/>
      <c r="C71" s="9"/>
      <c r="D71" s="68"/>
      <c r="E71" s="68"/>
      <c r="F71" s="124"/>
      <c r="G71" s="125">
        <f>SUM(G3:G67)</f>
        <v>5.3565999999999994</v>
      </c>
      <c r="H71" s="53"/>
    </row>
    <row r="72" spans="1:9" x14ac:dyDescent="0.35">
      <c r="F72" s="124" t="s">
        <v>1762</v>
      </c>
      <c r="G72" s="125">
        <f>G71/46</f>
        <v>0.1164478260869565</v>
      </c>
      <c r="H72" s="53"/>
    </row>
    <row r="73" spans="1:9" x14ac:dyDescent="0.35">
      <c r="F73" s="96"/>
      <c r="G73" s="97"/>
      <c r="H73" s="107"/>
    </row>
    <row r="74" spans="1:9" x14ac:dyDescent="0.35">
      <c r="F74" s="96"/>
      <c r="G74" s="97"/>
      <c r="H74" s="107"/>
    </row>
    <row r="75" spans="1:9" x14ac:dyDescent="0.35">
      <c r="F75" s="96"/>
      <c r="G75" s="97"/>
      <c r="H75" s="107"/>
    </row>
    <row r="76" spans="1:9" x14ac:dyDescent="0.35">
      <c r="F76" s="66"/>
      <c r="G76" s="67"/>
      <c r="H76" s="66"/>
    </row>
    <row r="77" spans="1:9" x14ac:dyDescent="0.35">
      <c r="F77" s="66"/>
      <c r="G77" s="67"/>
      <c r="H77" s="66"/>
    </row>
    <row r="78" spans="1:9" x14ac:dyDescent="0.35">
      <c r="F78" s="66"/>
      <c r="G78" s="67"/>
      <c r="H78" s="66"/>
    </row>
    <row r="79" spans="1:9" x14ac:dyDescent="0.35">
      <c r="F79" s="66"/>
      <c r="G79" s="67"/>
      <c r="H79" s="66"/>
    </row>
    <row r="80" spans="1:9" x14ac:dyDescent="0.35">
      <c r="F80" s="66"/>
      <c r="G80" s="67"/>
      <c r="H80" s="66"/>
    </row>
    <row r="81" spans="6:8" x14ac:dyDescent="0.35">
      <c r="F81" s="66"/>
      <c r="G81" s="67"/>
      <c r="H81" s="66"/>
    </row>
    <row r="82" spans="6:8" x14ac:dyDescent="0.35">
      <c r="F82" s="66"/>
      <c r="G82" s="67"/>
      <c r="H82" s="66"/>
    </row>
    <row r="83" spans="6:8" x14ac:dyDescent="0.35">
      <c r="F83" s="66"/>
      <c r="G83" s="67"/>
      <c r="H83" s="66"/>
    </row>
    <row r="84" spans="6:8" x14ac:dyDescent="0.35">
      <c r="F84" s="66"/>
      <c r="G84" s="67"/>
      <c r="H84" s="66"/>
    </row>
    <row r="85" spans="6:8" x14ac:dyDescent="0.35">
      <c r="F85" s="66"/>
      <c r="G85" s="67"/>
      <c r="H85" s="66"/>
    </row>
    <row r="86" spans="6:8" x14ac:dyDescent="0.35">
      <c r="F86" s="66"/>
      <c r="G86" s="67"/>
      <c r="H86" s="66"/>
    </row>
    <row r="87" spans="6:8" x14ac:dyDescent="0.35">
      <c r="F87" s="66"/>
      <c r="G87" s="67"/>
      <c r="H87" s="66"/>
    </row>
    <row r="88" spans="6:8" x14ac:dyDescent="0.35">
      <c r="F88" s="36"/>
      <c r="G88" s="35"/>
      <c r="H88" s="36"/>
    </row>
    <row r="89" spans="6:8" x14ac:dyDescent="0.35">
      <c r="F89" s="36"/>
      <c r="G89" s="35"/>
      <c r="H89" s="36"/>
    </row>
    <row r="90" spans="6:8" x14ac:dyDescent="0.35">
      <c r="F90" s="36"/>
      <c r="G90" s="35"/>
      <c r="H90" s="36"/>
    </row>
  </sheetData>
  <sortState xmlns:xlrd2="http://schemas.microsoft.com/office/spreadsheetml/2017/richdata2" ref="F58:H60">
    <sortCondition descending="1" ref="G58:G60"/>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SIC Edn 7</vt:lpstr>
      <vt:lpstr>Carbon Intensity (Reeler_sect)</vt:lpstr>
      <vt:lpstr>Carbon Intensity (Reeler_prod)</vt:lpstr>
      <vt:lpstr>Carbon Intensity (Arndt_sector)</vt:lpstr>
      <vt:lpstr>Carbon Intensity (product)</vt:lpstr>
      <vt:lpstr>Employment multipliers</vt:lpstr>
      <vt:lpstr>1. Carbon Intensities rank</vt:lpstr>
      <vt:lpstr>2. Employment multiplier rank</vt:lpstr>
      <vt:lpstr>3. Mapped</vt:lpstr>
      <vt:lpstr>3. Mapped (2)</vt:lpstr>
      <vt:lpstr>4. Graphic</vt:lpstr>
      <vt:lpstr>graphic</vt:lpstr>
      <vt:lpstr>5. Typology</vt:lpstr>
      <vt:lpstr>SATIM-eSAGE</vt:lpstr>
      <vt:lpstr>SATIM-eSAGE_data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Marker</cp:lastModifiedBy>
  <dcterms:created xsi:type="dcterms:W3CDTF">2020-11-22T15:24:32Z</dcterms:created>
  <dcterms:modified xsi:type="dcterms:W3CDTF">2021-08-12T11:09:35Z</dcterms:modified>
</cp:coreProperties>
</file>