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b\Documents\UCT\2019 - Masters Course\Masters THESIS\REPORT Write-up\Write-up\Drafts\DRAFT 10 - PUBLICATION\Publication copy\General Rough Copy\"/>
    </mc:Choice>
  </mc:AlternateContent>
  <xr:revisionPtr revIDLastSave="0" documentId="13_ncr:1_{28B6C956-1424-4707-98EB-475F197A5BB5}" xr6:coauthVersionLast="47" xr6:coauthVersionMax="47" xr10:uidLastSave="{00000000-0000-0000-0000-000000000000}"/>
  <bookViews>
    <workbookView xWindow="-120" yWindow="-120" windowWidth="20730" windowHeight="11160" activeTab="1" xr2:uid="{3EDDAF34-D55E-4E62-97D2-9B2191E4B76A}"/>
  </bookViews>
  <sheets>
    <sheet name="Spp. info" sheetId="4" r:id="rId1"/>
    <sheet name="Home ranges and radii" sheetId="1" r:id="rId2"/>
    <sheet name="Annual GPS%" sheetId="2" r:id="rId3"/>
    <sheet name="Buffers" sheetId="3" r:id="rId4"/>
    <sheet name="95% Conf. Intervals" sheetId="5" r:id="rId5"/>
    <sheet name="Figure 2f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6" l="1"/>
  <c r="K2" i="6"/>
  <c r="I10" i="6"/>
  <c r="M3" i="6"/>
  <c r="M4" i="6"/>
  <c r="N4" i="6" s="1"/>
  <c r="M5" i="6"/>
  <c r="N5" i="6" s="1"/>
  <c r="M6" i="6"/>
  <c r="N6" i="6" s="1"/>
  <c r="M2" i="6"/>
  <c r="J3" i="6"/>
  <c r="J4" i="6"/>
  <c r="J5" i="6"/>
  <c r="J6" i="6"/>
  <c r="K6" i="6" s="1"/>
  <c r="J2" i="6"/>
  <c r="F7" i="6"/>
  <c r="E7" i="6"/>
  <c r="D7" i="6"/>
  <c r="C7" i="6"/>
  <c r="I6" i="6"/>
  <c r="K5" i="6"/>
  <c r="I5" i="6"/>
  <c r="K4" i="6"/>
  <c r="I4" i="6"/>
  <c r="N3" i="6"/>
  <c r="K3" i="6"/>
  <c r="I3" i="6"/>
  <c r="I2" i="6"/>
  <c r="I7" i="6" s="1"/>
  <c r="F68" i="5"/>
  <c r="A68" i="5"/>
  <c r="F67" i="5"/>
  <c r="F70" i="5" s="1"/>
  <c r="A67" i="5"/>
  <c r="A70" i="5" s="1"/>
  <c r="F66" i="5"/>
  <c r="A66" i="5"/>
  <c r="F54" i="5"/>
  <c r="A54" i="5"/>
  <c r="F53" i="5"/>
  <c r="F56" i="5" s="1"/>
  <c r="F58" i="5" s="1"/>
  <c r="A53" i="5"/>
  <c r="A56" i="5" s="1"/>
  <c r="A58" i="5" s="1"/>
  <c r="F52" i="5"/>
  <c r="A52" i="5"/>
  <c r="A57" i="5" s="1"/>
  <c r="F40" i="5"/>
  <c r="A40" i="5"/>
  <c r="F39" i="5"/>
  <c r="F42" i="5" s="1"/>
  <c r="F44" i="5" s="1"/>
  <c r="A39" i="5"/>
  <c r="A42" i="5" s="1"/>
  <c r="A44" i="5" s="1"/>
  <c r="F38" i="5"/>
  <c r="A38" i="5"/>
  <c r="F26" i="5"/>
  <c r="A26" i="5"/>
  <c r="F25" i="5"/>
  <c r="F28" i="5" s="1"/>
  <c r="F30" i="5" s="1"/>
  <c r="A25" i="5"/>
  <c r="A28" i="5" s="1"/>
  <c r="A30" i="5" s="1"/>
  <c r="F24" i="5"/>
  <c r="A24" i="5"/>
  <c r="A29" i="5" s="1"/>
  <c r="F10" i="5"/>
  <c r="A10" i="5"/>
  <c r="F9" i="5"/>
  <c r="F12" i="5" s="1"/>
  <c r="F14" i="5" s="1"/>
  <c r="A9" i="5"/>
  <c r="A12" i="5" s="1"/>
  <c r="A14" i="5" s="1"/>
  <c r="F8" i="5"/>
  <c r="A8" i="5"/>
  <c r="J23" i="4"/>
  <c r="H23" i="4"/>
  <c r="J19" i="4"/>
  <c r="H19" i="4"/>
  <c r="J15" i="4"/>
  <c r="H15" i="4"/>
  <c r="J11" i="4"/>
  <c r="H11" i="4"/>
  <c r="J5" i="4"/>
  <c r="H5" i="4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3" i="2"/>
  <c r="D19" i="2"/>
  <c r="D15" i="2"/>
  <c r="D11" i="2"/>
  <c r="D5" i="2"/>
  <c r="M6" i="1"/>
  <c r="M5" i="1"/>
  <c r="M4" i="1"/>
  <c r="M3" i="1"/>
  <c r="M2" i="1"/>
  <c r="K7" i="6" l="1"/>
  <c r="F13" i="5"/>
  <c r="F43" i="5"/>
  <c r="F29" i="5"/>
  <c r="F57" i="5"/>
  <c r="A13" i="5"/>
  <c r="A43" i="5"/>
  <c r="A72" i="5"/>
  <c r="F72" i="5"/>
  <c r="A71" i="5"/>
  <c r="F71" i="5"/>
</calcChain>
</file>

<file path=xl/sharedStrings.xml><?xml version="1.0" encoding="utf-8"?>
<sst xmlns="http://schemas.openxmlformats.org/spreadsheetml/2006/main" count="631" uniqueCount="106">
  <si>
    <t>Species</t>
  </si>
  <si>
    <t>ID</t>
  </si>
  <si>
    <t>Home_range</t>
  </si>
  <si>
    <t>Ave.HR</t>
  </si>
  <si>
    <t>Ave.Radii</t>
  </si>
  <si>
    <t>range</t>
  </si>
  <si>
    <t>Ave.Tag.days</t>
  </si>
  <si>
    <t>Ave.Tag.yrs</t>
  </si>
  <si>
    <t>Ave.n.fixes</t>
  </si>
  <si>
    <t>Ave.GPS</t>
  </si>
  <si>
    <t>African Crowned Eagle</t>
  </si>
  <si>
    <t>COTSWOLD</t>
  </si>
  <si>
    <t>MT. MORELAND</t>
  </si>
  <si>
    <t>Bearded Vulture</t>
  </si>
  <si>
    <t>SPRINGSIDE</t>
  </si>
  <si>
    <t>Black Sparrowhawk</t>
  </si>
  <si>
    <t>TANGLEWOOD</t>
  </si>
  <si>
    <t>Martial Eagle</t>
  </si>
  <si>
    <t>Inkosi</t>
  </si>
  <si>
    <t>Verreaux's Eagle</t>
  </si>
  <si>
    <t>Jeremia</t>
  </si>
  <si>
    <t>Lehlwa</t>
  </si>
  <si>
    <t>Pharoah</t>
  </si>
  <si>
    <t>Sphinx</t>
  </si>
  <si>
    <t>Springbok</t>
  </si>
  <si>
    <t>SC</t>
  </si>
  <si>
    <t>SP</t>
  </si>
  <si>
    <t>TA</t>
  </si>
  <si>
    <t>ZS</t>
  </si>
  <si>
    <t>G32519</t>
  </si>
  <si>
    <t>G32554</t>
  </si>
  <si>
    <t>G34491</t>
  </si>
  <si>
    <t>G34492</t>
  </si>
  <si>
    <t>ann</t>
  </si>
  <si>
    <t>mag</t>
  </si>
  <si>
    <t>sto</t>
  </si>
  <si>
    <t>tre</t>
  </si>
  <si>
    <t>in_buffer</t>
  </si>
  <si>
    <t>in_buffer(mean)</t>
  </si>
  <si>
    <t>type</t>
  </si>
  <si>
    <t>period</t>
  </si>
  <si>
    <t>GPS</t>
  </si>
  <si>
    <t>Annual</t>
  </si>
  <si>
    <t>Sp.buffer.r</t>
  </si>
  <si>
    <t>radius</t>
  </si>
  <si>
    <t>radius.size.km</t>
  </si>
  <si>
    <t>in_buffer.(%GPS)</t>
  </si>
  <si>
    <t>mean.(%GPS)</t>
  </si>
  <si>
    <t>Verreuax's Eagle</t>
  </si>
  <si>
    <t>Start.date</t>
  </si>
  <si>
    <t>Start.time</t>
  </si>
  <si>
    <t>End.date</t>
  </si>
  <si>
    <t>End.time</t>
  </si>
  <si>
    <t>Tag.days</t>
  </si>
  <si>
    <t>n.fixes</t>
  </si>
  <si>
    <t>MT MORELAND</t>
  </si>
  <si>
    <t>GSP FIXES CAPTURED and HOME RANGE</t>
  </si>
  <si>
    <t>AFRICAN CROWNED EAGLE</t>
  </si>
  <si>
    <t>values</t>
  </si>
  <si>
    <t>ACE hr</t>
  </si>
  <si>
    <t>av</t>
  </si>
  <si>
    <t>stdev</t>
  </si>
  <si>
    <t>count</t>
  </si>
  <si>
    <t>95 conf coefficent</t>
  </si>
  <si>
    <t>margine of error</t>
  </si>
  <si>
    <t>95% CI</t>
  </si>
  <si>
    <t>upper CI bound</t>
  </si>
  <si>
    <t>lower CI bound</t>
  </si>
  <si>
    <t>BEARDED VULTURE</t>
  </si>
  <si>
    <t>BV hr</t>
  </si>
  <si>
    <t>BLACK SPARROWHAWK</t>
  </si>
  <si>
    <t>BSH hr</t>
  </si>
  <si>
    <t>MARTIAL EAGLE</t>
  </si>
  <si>
    <t>ME hr</t>
  </si>
  <si>
    <t>VERREAUX'S EAGLE</t>
  </si>
  <si>
    <t>VE hr</t>
  </si>
  <si>
    <t>BUFFERS</t>
  </si>
  <si>
    <t>Proportional Buffer Radius</t>
  </si>
  <si>
    <t>Proportional Buffer Radius size (km)</t>
  </si>
  <si>
    <t>GPS fixes in Buffer (%)</t>
  </si>
  <si>
    <t>Confidence Interval (95%)</t>
  </si>
  <si>
    <t>Radius</t>
  </si>
  <si>
    <t>Mean (95% Buffer)</t>
  </si>
  <si>
    <t>St.dev</t>
  </si>
  <si>
    <t>95% conf.coefficent</t>
  </si>
  <si>
    <t>margin of error</t>
  </si>
  <si>
    <t>Upp. CI</t>
  </si>
  <si>
    <t>Low. CI</t>
  </si>
  <si>
    <t>radius.size</t>
  </si>
  <si>
    <t>buffer.size (50% GPS) (95% GPS)</t>
  </si>
  <si>
    <t>radius (50% GPS) (95% GPS)</t>
  </si>
  <si>
    <t>GPS% captured</t>
  </si>
  <si>
    <t>50%.radius.km</t>
  </si>
  <si>
    <t>95%.radius.km</t>
  </si>
  <si>
    <t>buffer.radius.95%</t>
  </si>
  <si>
    <t>GPS.radius.95%</t>
  </si>
  <si>
    <t>ALL SPECIES (0-3.0) &gt; r</t>
  </si>
  <si>
    <t>ALL SPECIES(estimated)</t>
  </si>
  <si>
    <t>(0-3.0) &gt; 50% GPS</t>
  </si>
  <si>
    <t>(0-3.0) &gt; 95% GPS</t>
  </si>
  <si>
    <t>95% radius X 1.75</t>
  </si>
  <si>
    <t>95% HR area</t>
  </si>
  <si>
    <t>95% HR area X 1.75</t>
  </si>
  <si>
    <t>HR area increase%</t>
  </si>
  <si>
    <t>radius increase%</t>
  </si>
  <si>
    <t>buffer increase%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</si>
</sst>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9" fontId="0" fillId="0" borderId="0" xfId="0" applyNumberFormat="1"/>
    <xf numFmtId="1" fontId="0" fillId="0" borderId="0" xfId="0" applyNumberFormat="1"/>
    <xf numFmtId="2" fontId="0" fillId="0" borderId="0" xfId="0" applyNumberFormat="1"/>
    <xf numFmtId="166" fontId="0" fillId="0" borderId="0" xfId="0" applyNumberFormat="1"/>
    <xf numFmtId="169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3" fillId="2" borderId="0" xfId="1" applyFo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A54F-417C-45D8-B7FF-6C8AB7F84BEA}">
  <dimension ref="A1:J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21.140625" bestFit="1" customWidth="1"/>
    <col min="2" max="2" width="14.7109375" bestFit="1" customWidth="1"/>
    <col min="3" max="3" width="10.7109375" bestFit="1" customWidth="1"/>
    <col min="4" max="4" width="9.85546875" bestFit="1" customWidth="1"/>
    <col min="5" max="5" width="10.7109375" bestFit="1" customWidth="1"/>
    <col min="6" max="6" width="9" bestFit="1" customWidth="1"/>
    <col min="8" max="8" width="12.5703125" bestFit="1" customWidth="1"/>
    <col min="10" max="10" width="11" bestFit="1" customWidth="1"/>
  </cols>
  <sheetData>
    <row r="1" spans="1:10" x14ac:dyDescent="0.25">
      <c r="A1" s="1" t="s">
        <v>0</v>
      </c>
      <c r="B1" s="1" t="s">
        <v>1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6</v>
      </c>
      <c r="I1" s="1" t="s">
        <v>54</v>
      </c>
      <c r="J1" s="1" t="s">
        <v>8</v>
      </c>
    </row>
    <row r="2" spans="1:10" x14ac:dyDescent="0.25">
      <c r="A2" s="1" t="s">
        <v>10</v>
      </c>
      <c r="B2" s="1" t="s">
        <v>11</v>
      </c>
      <c r="C2" s="8">
        <v>42000</v>
      </c>
      <c r="D2" s="9">
        <v>0.75</v>
      </c>
      <c r="E2" s="8">
        <v>41615</v>
      </c>
      <c r="F2" s="9">
        <v>0.16666666666666666</v>
      </c>
      <c r="G2" s="3">
        <v>385.58330000000001</v>
      </c>
      <c r="H2" s="3">
        <v>378</v>
      </c>
      <c r="I2">
        <v>3072</v>
      </c>
      <c r="J2" s="3">
        <v>3009.25</v>
      </c>
    </row>
    <row r="3" spans="1:10" x14ac:dyDescent="0.25">
      <c r="A3" s="1" t="s">
        <v>10</v>
      </c>
      <c r="B3" s="1" t="s">
        <v>55</v>
      </c>
      <c r="C3" s="8">
        <v>41639</v>
      </c>
      <c r="D3" s="9">
        <v>0.75</v>
      </c>
      <c r="E3" s="8">
        <v>41275</v>
      </c>
      <c r="F3" s="9">
        <v>0.16666666666666666</v>
      </c>
      <c r="G3" s="3">
        <v>364.58330000000001</v>
      </c>
      <c r="H3" s="3">
        <v>378</v>
      </c>
      <c r="I3">
        <v>2903</v>
      </c>
      <c r="J3" s="3">
        <v>3009.25</v>
      </c>
    </row>
    <row r="4" spans="1:10" x14ac:dyDescent="0.25">
      <c r="A4" s="1" t="s">
        <v>10</v>
      </c>
      <c r="B4" s="1" t="s">
        <v>14</v>
      </c>
      <c r="C4" s="8">
        <v>41947</v>
      </c>
      <c r="D4" s="9">
        <v>0.75</v>
      </c>
      <c r="E4" s="8">
        <v>41605</v>
      </c>
      <c r="F4" s="9">
        <v>0.16666666666666666</v>
      </c>
      <c r="G4" s="3">
        <v>342.58330000000001</v>
      </c>
      <c r="H4" s="3">
        <v>378</v>
      </c>
      <c r="I4">
        <v>2731</v>
      </c>
      <c r="J4" s="3">
        <v>3009.25</v>
      </c>
    </row>
    <row r="5" spans="1:10" x14ac:dyDescent="0.25">
      <c r="A5" s="1" t="s">
        <v>10</v>
      </c>
      <c r="B5" s="1" t="s">
        <v>16</v>
      </c>
      <c r="C5" s="8">
        <v>42047</v>
      </c>
      <c r="D5" s="9">
        <v>0.75</v>
      </c>
      <c r="E5" s="8">
        <v>41627</v>
      </c>
      <c r="F5" s="9">
        <v>0.16666666666666666</v>
      </c>
      <c r="G5" s="3">
        <v>420.58330000000001</v>
      </c>
      <c r="H5" s="3">
        <f>AVERAGE(G2:G5)</f>
        <v>378.33330000000001</v>
      </c>
      <c r="I5">
        <v>3331</v>
      </c>
      <c r="J5" s="3">
        <f>AVERAGE(I2:I5)</f>
        <v>3009.25</v>
      </c>
    </row>
    <row r="6" spans="1:10" x14ac:dyDescent="0.25">
      <c r="A6" s="1" t="s">
        <v>13</v>
      </c>
      <c r="B6" s="1" t="s">
        <v>18</v>
      </c>
      <c r="C6" s="8">
        <v>42125</v>
      </c>
      <c r="D6" s="9">
        <v>0.125</v>
      </c>
      <c r="E6" s="8">
        <v>43100</v>
      </c>
      <c r="F6" s="9">
        <v>0.70833333333333337</v>
      </c>
      <c r="G6" s="3">
        <v>975.58330000000001</v>
      </c>
      <c r="H6" s="3">
        <v>977</v>
      </c>
      <c r="I6">
        <v>9227</v>
      </c>
      <c r="J6" s="3">
        <v>8072</v>
      </c>
    </row>
    <row r="7" spans="1:10" x14ac:dyDescent="0.25">
      <c r="A7" s="1" t="s">
        <v>13</v>
      </c>
      <c r="B7" s="1" t="s">
        <v>20</v>
      </c>
      <c r="C7" s="8">
        <v>40797</v>
      </c>
      <c r="D7" s="9">
        <v>0.33333333333333331</v>
      </c>
      <c r="E7" s="8">
        <v>42258</v>
      </c>
      <c r="F7" s="9">
        <v>0.29166666666666669</v>
      </c>
      <c r="G7" s="3">
        <v>1095</v>
      </c>
      <c r="H7" s="3">
        <v>977</v>
      </c>
      <c r="I7">
        <v>5650</v>
      </c>
      <c r="J7" s="3">
        <v>8072</v>
      </c>
    </row>
    <row r="8" spans="1:10" x14ac:dyDescent="0.25">
      <c r="A8" s="1" t="s">
        <v>13</v>
      </c>
      <c r="B8" s="1" t="s">
        <v>21</v>
      </c>
      <c r="C8" s="8">
        <v>42125</v>
      </c>
      <c r="D8" s="9">
        <v>0.25</v>
      </c>
      <c r="E8" s="8">
        <v>43220</v>
      </c>
      <c r="F8" s="9">
        <v>0.25</v>
      </c>
      <c r="G8" s="3">
        <v>1095</v>
      </c>
      <c r="H8" s="3">
        <v>977</v>
      </c>
      <c r="I8">
        <v>11581</v>
      </c>
      <c r="J8" s="3">
        <v>8072</v>
      </c>
    </row>
    <row r="9" spans="1:10" x14ac:dyDescent="0.25">
      <c r="A9" s="1" t="s">
        <v>13</v>
      </c>
      <c r="B9" s="1" t="s">
        <v>22</v>
      </c>
      <c r="C9" s="8">
        <v>41137</v>
      </c>
      <c r="D9" s="9">
        <v>0.375</v>
      </c>
      <c r="E9" s="8">
        <v>42231</v>
      </c>
      <c r="F9" s="9">
        <v>0.5</v>
      </c>
      <c r="G9" s="3">
        <v>1094.125</v>
      </c>
      <c r="H9" s="3">
        <v>977</v>
      </c>
      <c r="I9">
        <v>10290</v>
      </c>
      <c r="J9" s="3">
        <v>8072</v>
      </c>
    </row>
    <row r="10" spans="1:10" x14ac:dyDescent="0.25">
      <c r="A10" s="1" t="s">
        <v>13</v>
      </c>
      <c r="B10" s="1" t="s">
        <v>23</v>
      </c>
      <c r="C10" s="8">
        <v>40400</v>
      </c>
      <c r="D10" s="9">
        <v>0.29166666666666669</v>
      </c>
      <c r="E10" s="8">
        <v>40908</v>
      </c>
      <c r="F10" s="9">
        <v>0.66666666666666663</v>
      </c>
      <c r="G10" s="3">
        <v>508.375</v>
      </c>
      <c r="H10" s="3">
        <v>977</v>
      </c>
      <c r="I10">
        <v>3498</v>
      </c>
      <c r="J10" s="3">
        <v>8072</v>
      </c>
    </row>
    <row r="11" spans="1:10" x14ac:dyDescent="0.25">
      <c r="A11" s="1" t="s">
        <v>13</v>
      </c>
      <c r="B11" s="1" t="s">
        <v>24</v>
      </c>
      <c r="C11" s="8">
        <v>40909</v>
      </c>
      <c r="D11" s="9">
        <v>0.20833333333333334</v>
      </c>
      <c r="E11" s="8">
        <v>42004</v>
      </c>
      <c r="F11" s="9">
        <v>0.16666666666666666</v>
      </c>
      <c r="G11" s="3">
        <v>1094.5417</v>
      </c>
      <c r="H11" s="3">
        <f>AVERAGE(G6:G11)</f>
        <v>977.10416666666663</v>
      </c>
      <c r="I11">
        <v>8183</v>
      </c>
      <c r="J11" s="3">
        <f>AVERAGE(I6:I11)</f>
        <v>8071.5</v>
      </c>
    </row>
    <row r="12" spans="1:10" x14ac:dyDescent="0.25">
      <c r="A12" s="1" t="s">
        <v>15</v>
      </c>
      <c r="B12" s="1" t="s">
        <v>25</v>
      </c>
      <c r="C12" s="8">
        <v>41526</v>
      </c>
      <c r="D12" s="9">
        <v>0.62986111111111109</v>
      </c>
      <c r="E12" s="8">
        <v>41969</v>
      </c>
      <c r="F12" s="9">
        <v>0.64722222222222225</v>
      </c>
      <c r="G12" s="3">
        <v>443.01740000000001</v>
      </c>
      <c r="H12" s="3">
        <v>572</v>
      </c>
      <c r="I12">
        <v>3154</v>
      </c>
      <c r="J12" s="3">
        <v>5060</v>
      </c>
    </row>
    <row r="13" spans="1:10" x14ac:dyDescent="0.25">
      <c r="A13" s="1" t="s">
        <v>15</v>
      </c>
      <c r="B13" s="1" t="s">
        <v>26</v>
      </c>
      <c r="C13" s="8">
        <v>41936</v>
      </c>
      <c r="D13" s="9">
        <v>0.48958333333333331</v>
      </c>
      <c r="E13" s="8">
        <v>42286</v>
      </c>
      <c r="F13" s="9">
        <v>0.72569444444444453</v>
      </c>
      <c r="G13" s="3">
        <v>350.23610000000002</v>
      </c>
      <c r="H13" s="3">
        <v>572</v>
      </c>
      <c r="I13">
        <v>5716</v>
      </c>
      <c r="J13" s="3">
        <v>5060</v>
      </c>
    </row>
    <row r="14" spans="1:10" x14ac:dyDescent="0.25">
      <c r="A14" s="1" t="s">
        <v>15</v>
      </c>
      <c r="B14" s="1" t="s">
        <v>27</v>
      </c>
      <c r="C14" s="8">
        <v>41387</v>
      </c>
      <c r="D14" s="9">
        <v>0.34583333333333338</v>
      </c>
      <c r="E14" s="8">
        <v>41932</v>
      </c>
      <c r="F14" s="9">
        <v>0.65069444444444446</v>
      </c>
      <c r="G14" s="3">
        <v>545.30489999999998</v>
      </c>
      <c r="H14" s="3">
        <v>572</v>
      </c>
      <c r="I14">
        <v>3375</v>
      </c>
      <c r="J14" s="3">
        <v>5060</v>
      </c>
    </row>
    <row r="15" spans="1:10" x14ac:dyDescent="0.25">
      <c r="A15" s="1" t="s">
        <v>15</v>
      </c>
      <c r="B15" s="1" t="s">
        <v>28</v>
      </c>
      <c r="C15" s="8">
        <v>41156</v>
      </c>
      <c r="D15" s="9">
        <v>0.68611111111111101</v>
      </c>
      <c r="E15" s="8">
        <v>42106</v>
      </c>
      <c r="F15" s="9">
        <v>0.53888888888888886</v>
      </c>
      <c r="G15" s="3">
        <v>949.8528</v>
      </c>
      <c r="H15" s="3">
        <f>AVERAGE(G12:G15)</f>
        <v>572.1028</v>
      </c>
      <c r="I15">
        <v>7993</v>
      </c>
      <c r="J15" s="3">
        <f>AVERAGE(I12:I15)</f>
        <v>5059.5</v>
      </c>
    </row>
    <row r="16" spans="1:10" x14ac:dyDescent="0.25">
      <c r="A16" s="1" t="s">
        <v>17</v>
      </c>
      <c r="B16" s="1" t="s">
        <v>29</v>
      </c>
      <c r="C16" s="8">
        <v>42451</v>
      </c>
      <c r="D16" s="9">
        <v>0</v>
      </c>
      <c r="E16" s="8">
        <v>43546</v>
      </c>
      <c r="F16" s="9">
        <v>0</v>
      </c>
      <c r="G16" s="3">
        <v>1095</v>
      </c>
      <c r="H16" s="3">
        <v>887</v>
      </c>
      <c r="I16">
        <v>15451</v>
      </c>
      <c r="J16" s="3">
        <v>10941</v>
      </c>
    </row>
    <row r="17" spans="1:10" x14ac:dyDescent="0.25">
      <c r="A17" s="1" t="s">
        <v>17</v>
      </c>
      <c r="B17" s="1" t="s">
        <v>30</v>
      </c>
      <c r="C17" s="8">
        <v>42005</v>
      </c>
      <c r="D17" s="9">
        <v>0</v>
      </c>
      <c r="E17" s="8">
        <v>43099</v>
      </c>
      <c r="F17" s="9">
        <v>0.58333333333333337</v>
      </c>
      <c r="G17" s="3">
        <v>1094.5833</v>
      </c>
      <c r="H17" s="3">
        <v>887</v>
      </c>
      <c r="I17">
        <v>9255</v>
      </c>
      <c r="J17" s="3">
        <v>10941</v>
      </c>
    </row>
    <row r="18" spans="1:10" x14ac:dyDescent="0.25">
      <c r="A18" s="1" t="s">
        <v>17</v>
      </c>
      <c r="B18" s="1" t="s">
        <v>31</v>
      </c>
      <c r="C18" s="8">
        <v>42895</v>
      </c>
      <c r="D18" s="9">
        <v>0.58333333333333337</v>
      </c>
      <c r="E18" s="8">
        <v>43777</v>
      </c>
      <c r="F18" s="9">
        <v>0.125</v>
      </c>
      <c r="G18" s="3">
        <v>881.54169999999999</v>
      </c>
      <c r="H18" s="3">
        <v>887</v>
      </c>
      <c r="I18">
        <v>12275</v>
      </c>
      <c r="J18" s="3">
        <v>10941</v>
      </c>
    </row>
    <row r="19" spans="1:10" x14ac:dyDescent="0.25">
      <c r="A19" s="1" t="s">
        <v>17</v>
      </c>
      <c r="B19" s="1" t="s">
        <v>32</v>
      </c>
      <c r="C19" s="8">
        <v>43301</v>
      </c>
      <c r="D19" s="9">
        <v>4.1666666666666664E-2</v>
      </c>
      <c r="E19" s="8">
        <v>43777</v>
      </c>
      <c r="F19" s="9">
        <v>0.20833333333333334</v>
      </c>
      <c r="G19" s="3">
        <v>476.16669999999999</v>
      </c>
      <c r="H19" s="3">
        <f>AVERAGE(G16:G19)</f>
        <v>886.82292499999994</v>
      </c>
      <c r="I19">
        <v>6782</v>
      </c>
      <c r="J19" s="3">
        <f>AVERAGE(I16:I19)</f>
        <v>10940.75</v>
      </c>
    </row>
    <row r="20" spans="1:10" x14ac:dyDescent="0.25">
      <c r="A20" s="1" t="s">
        <v>19</v>
      </c>
      <c r="B20" s="1" t="s">
        <v>33</v>
      </c>
      <c r="C20" s="8">
        <v>42736</v>
      </c>
      <c r="D20" s="9">
        <v>2.0833333333333332E-2</v>
      </c>
      <c r="E20" s="8">
        <v>43222</v>
      </c>
      <c r="F20" s="9">
        <v>0.54027777777777775</v>
      </c>
      <c r="G20" s="3">
        <v>486.51940000000002</v>
      </c>
      <c r="H20" s="3">
        <v>547</v>
      </c>
      <c r="I20">
        <v>8577</v>
      </c>
      <c r="J20" s="3">
        <v>6865</v>
      </c>
    </row>
    <row r="21" spans="1:10" x14ac:dyDescent="0.25">
      <c r="A21" s="1" t="s">
        <v>19</v>
      </c>
      <c r="B21" s="1" t="s">
        <v>34</v>
      </c>
      <c r="C21" s="8">
        <v>42558</v>
      </c>
      <c r="D21" s="9">
        <v>0.45833333333333331</v>
      </c>
      <c r="E21" s="8">
        <v>42986</v>
      </c>
      <c r="F21" s="9">
        <v>0.54166666666666663</v>
      </c>
      <c r="G21" s="3">
        <v>428.08330000000001</v>
      </c>
      <c r="H21" s="3">
        <v>547</v>
      </c>
      <c r="I21">
        <v>5394</v>
      </c>
      <c r="J21" s="3">
        <v>6865</v>
      </c>
    </row>
    <row r="22" spans="1:10" x14ac:dyDescent="0.25">
      <c r="A22" s="1" t="s">
        <v>19</v>
      </c>
      <c r="B22" s="1" t="s">
        <v>35</v>
      </c>
      <c r="C22" s="8">
        <v>42550</v>
      </c>
      <c r="D22" s="9">
        <v>0.57638888888888895</v>
      </c>
      <c r="E22" s="8">
        <v>43091</v>
      </c>
      <c r="F22" s="9">
        <v>0.69027777777777777</v>
      </c>
      <c r="G22" s="3">
        <v>541.11389999999994</v>
      </c>
      <c r="H22" s="3">
        <v>547</v>
      </c>
      <c r="I22">
        <v>5248</v>
      </c>
      <c r="J22" s="3">
        <v>6865</v>
      </c>
    </row>
    <row r="23" spans="1:10" x14ac:dyDescent="0.25">
      <c r="A23" s="1" t="s">
        <v>19</v>
      </c>
      <c r="B23" s="1" t="s">
        <v>36</v>
      </c>
      <c r="C23" s="8">
        <v>42467</v>
      </c>
      <c r="D23" s="9">
        <v>0.45833333333333331</v>
      </c>
      <c r="E23" s="8">
        <v>43200</v>
      </c>
      <c r="F23" s="9">
        <v>0.30208333333333331</v>
      </c>
      <c r="G23" s="3">
        <v>732.84379999999999</v>
      </c>
      <c r="H23" s="3">
        <f>AVERAGE(G20:G23)</f>
        <v>547.14009999999996</v>
      </c>
      <c r="I23">
        <v>8240</v>
      </c>
      <c r="J23" s="3">
        <f>AVERAGE(I20:I23)</f>
        <v>6864.75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74B9-0F71-43BD-931E-E15BE18E2D1D}">
  <dimension ref="A1:O2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21.140625" bestFit="1" customWidth="1"/>
    <col min="2" max="2" width="15.28515625" bestFit="1" customWidth="1"/>
    <col min="3" max="3" width="12.28515625" bestFit="1" customWidth="1"/>
    <col min="4" max="5" width="12" bestFit="1" customWidth="1"/>
    <col min="8" max="8" width="21.140625" bestFit="1" customWidth="1"/>
    <col min="9" max="10" width="12" bestFit="1" customWidth="1"/>
    <col min="12" max="12" width="12.5703125" bestFit="1" customWidth="1"/>
    <col min="13" max="13" width="11.140625" bestFit="1" customWidth="1"/>
    <col min="14" max="14" width="11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0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</row>
    <row r="2" spans="1:15" x14ac:dyDescent="0.25">
      <c r="A2" s="1" t="s">
        <v>10</v>
      </c>
      <c r="B2" s="1" t="s">
        <v>11</v>
      </c>
      <c r="C2" s="4">
        <v>5.8146230000000001</v>
      </c>
      <c r="D2" s="4">
        <v>8.108303750000001</v>
      </c>
      <c r="E2" s="4">
        <v>1.6065345448530211</v>
      </c>
      <c r="F2" s="2">
        <v>0.95</v>
      </c>
      <c r="G2" s="2"/>
      <c r="H2" s="1" t="s">
        <v>10</v>
      </c>
      <c r="I2" s="4">
        <v>8.108303750000001</v>
      </c>
      <c r="J2" s="4">
        <v>1.6065345448530211</v>
      </c>
      <c r="K2" s="2">
        <v>0.95</v>
      </c>
      <c r="L2" s="3">
        <v>378.33330000000001</v>
      </c>
      <c r="M2" s="4">
        <f>L2/365</f>
        <v>1.0365295890410959</v>
      </c>
      <c r="N2" s="3">
        <v>3009.25</v>
      </c>
      <c r="O2" s="6">
        <v>80.808914999999999</v>
      </c>
    </row>
    <row r="3" spans="1:15" x14ac:dyDescent="0.25">
      <c r="A3" s="1" t="s">
        <v>10</v>
      </c>
      <c r="B3" s="1" t="s">
        <v>12</v>
      </c>
      <c r="C3" s="4">
        <v>12.813039</v>
      </c>
      <c r="D3" s="4">
        <v>8.108303750000001</v>
      </c>
      <c r="E3" s="4">
        <v>1.6065345448530211</v>
      </c>
      <c r="F3" s="2">
        <v>0.95</v>
      </c>
      <c r="G3" s="2"/>
      <c r="H3" s="1" t="s">
        <v>13</v>
      </c>
      <c r="I3" s="4">
        <v>346.11034999999998</v>
      </c>
      <c r="J3" s="4">
        <v>10.496206272531612</v>
      </c>
      <c r="K3" s="2">
        <v>0.95</v>
      </c>
      <c r="L3" s="3">
        <v>977.10416666666663</v>
      </c>
      <c r="M3" s="4">
        <f t="shared" ref="M3:M6" si="0">L3/365</f>
        <v>2.6769977168949772</v>
      </c>
      <c r="N3" s="3">
        <v>8071.5</v>
      </c>
      <c r="O3" s="6">
        <v>91.472818333333336</v>
      </c>
    </row>
    <row r="4" spans="1:15" x14ac:dyDescent="0.25">
      <c r="A4" s="1" t="s">
        <v>10</v>
      </c>
      <c r="B4" s="1" t="s">
        <v>14</v>
      </c>
      <c r="C4" s="4">
        <v>9.2468330000000005</v>
      </c>
      <c r="D4" s="4">
        <v>8.108303750000001</v>
      </c>
      <c r="E4" s="4">
        <v>1.6065345448530211</v>
      </c>
      <c r="F4" s="2">
        <v>0.95</v>
      </c>
      <c r="G4" s="2"/>
      <c r="H4" s="1" t="s">
        <v>15</v>
      </c>
      <c r="I4" s="4">
        <v>18.615882250000002</v>
      </c>
      <c r="J4" s="4">
        <v>2.4342595096267674</v>
      </c>
      <c r="K4" s="2">
        <v>0.95</v>
      </c>
      <c r="L4" s="3">
        <v>572.1028</v>
      </c>
      <c r="M4" s="4">
        <f t="shared" si="0"/>
        <v>1.5674049315068492</v>
      </c>
      <c r="N4" s="3">
        <v>5059.5</v>
      </c>
      <c r="O4" s="6">
        <v>88.242384999999999</v>
      </c>
    </row>
    <row r="5" spans="1:15" x14ac:dyDescent="0.25">
      <c r="A5" s="1" t="s">
        <v>10</v>
      </c>
      <c r="B5" s="1" t="s">
        <v>16</v>
      </c>
      <c r="C5" s="4">
        <v>4.5587200000000001</v>
      </c>
      <c r="D5" s="4">
        <v>8.108303750000001</v>
      </c>
      <c r="E5" s="4">
        <v>1.6065345448530211</v>
      </c>
      <c r="F5" s="2">
        <v>0.95</v>
      </c>
      <c r="G5" s="2"/>
      <c r="H5" s="1" t="s">
        <v>17</v>
      </c>
      <c r="I5" s="4">
        <v>100.3458675</v>
      </c>
      <c r="J5" s="4">
        <v>5.6516441557248402</v>
      </c>
      <c r="K5" s="2">
        <v>0.95</v>
      </c>
      <c r="L5" s="3">
        <v>886.82292499999994</v>
      </c>
      <c r="M5" s="4">
        <f t="shared" si="0"/>
        <v>2.4296518493150683</v>
      </c>
      <c r="N5" s="3">
        <v>10940.75</v>
      </c>
      <c r="O5" s="6">
        <v>88.196997500000009</v>
      </c>
    </row>
    <row r="6" spans="1:15" x14ac:dyDescent="0.25">
      <c r="A6" s="1" t="s">
        <v>13</v>
      </c>
      <c r="B6" s="1" t="s">
        <v>18</v>
      </c>
      <c r="C6" s="4">
        <v>150.55340000000001</v>
      </c>
      <c r="D6" s="4">
        <v>346.11034999999998</v>
      </c>
      <c r="E6" s="4">
        <v>10.496206272531612</v>
      </c>
      <c r="F6" s="2">
        <v>0.95</v>
      </c>
      <c r="G6" s="2"/>
      <c r="H6" s="1" t="s">
        <v>19</v>
      </c>
      <c r="I6" s="4">
        <v>32.787300000000002</v>
      </c>
      <c r="J6" s="4">
        <v>3.2305605908686812</v>
      </c>
      <c r="K6" s="2">
        <v>0.95</v>
      </c>
      <c r="L6" s="3">
        <v>547.14009999999996</v>
      </c>
      <c r="M6" s="4">
        <f t="shared" si="0"/>
        <v>1.4990139726027396</v>
      </c>
      <c r="N6" s="3">
        <v>6864.75</v>
      </c>
      <c r="O6" s="6">
        <v>90.956185000000005</v>
      </c>
    </row>
    <row r="7" spans="1:15" x14ac:dyDescent="0.25">
      <c r="A7" s="1" t="s">
        <v>13</v>
      </c>
      <c r="B7" s="1" t="s">
        <v>20</v>
      </c>
      <c r="C7" s="4">
        <v>212.6908</v>
      </c>
      <c r="D7" s="4">
        <v>346.11034999999998</v>
      </c>
      <c r="E7" s="4">
        <v>10.496206272531612</v>
      </c>
      <c r="F7" s="2">
        <v>0.95</v>
      </c>
      <c r="G7" s="2"/>
    </row>
    <row r="8" spans="1:15" x14ac:dyDescent="0.25">
      <c r="A8" s="1" t="s">
        <v>13</v>
      </c>
      <c r="B8" s="1" t="s">
        <v>21</v>
      </c>
      <c r="C8" s="4">
        <v>1028.3152</v>
      </c>
      <c r="D8" s="4">
        <v>346.11034999999998</v>
      </c>
      <c r="E8" s="4">
        <v>10.496206272531612</v>
      </c>
      <c r="F8" s="2">
        <v>0.95</v>
      </c>
      <c r="G8" s="2"/>
    </row>
    <row r="9" spans="1:15" x14ac:dyDescent="0.25">
      <c r="A9" s="1" t="s">
        <v>13</v>
      </c>
      <c r="B9" s="1" t="s">
        <v>22</v>
      </c>
      <c r="C9" s="4">
        <v>246.48099999999999</v>
      </c>
      <c r="D9" s="4">
        <v>346.11034999999998</v>
      </c>
      <c r="E9" s="4">
        <v>10.496206272531612</v>
      </c>
      <c r="F9" s="2">
        <v>0.95</v>
      </c>
      <c r="G9" s="2"/>
    </row>
    <row r="10" spans="1:15" x14ac:dyDescent="0.25">
      <c r="A10" s="1" t="s">
        <v>13</v>
      </c>
      <c r="B10" s="1" t="s">
        <v>23</v>
      </c>
      <c r="C10" s="4">
        <v>264.97300000000001</v>
      </c>
      <c r="D10" s="4">
        <v>346.11034999999998</v>
      </c>
      <c r="E10" s="4">
        <v>10.496206272531612</v>
      </c>
      <c r="F10" s="2">
        <v>0.95</v>
      </c>
      <c r="G10" s="2"/>
    </row>
    <row r="11" spans="1:15" x14ac:dyDescent="0.25">
      <c r="A11" s="1" t="s">
        <v>13</v>
      </c>
      <c r="B11" s="1" t="s">
        <v>24</v>
      </c>
      <c r="C11" s="4">
        <v>173.64869999999999</v>
      </c>
      <c r="D11" s="4">
        <v>346.11034999999998</v>
      </c>
      <c r="E11" s="4">
        <v>10.496206272531612</v>
      </c>
      <c r="F11" s="2">
        <v>0.95</v>
      </c>
      <c r="G11" s="2"/>
    </row>
    <row r="12" spans="1:15" x14ac:dyDescent="0.25">
      <c r="A12" s="1" t="s">
        <v>15</v>
      </c>
      <c r="B12" s="1" t="s">
        <v>25</v>
      </c>
      <c r="C12" s="4">
        <v>28.287161999999999</v>
      </c>
      <c r="D12" s="4">
        <v>18.615882250000002</v>
      </c>
      <c r="E12" s="4">
        <v>2.4342595096267674</v>
      </c>
      <c r="F12" s="2">
        <v>0.95</v>
      </c>
      <c r="G12" s="2"/>
    </row>
    <row r="13" spans="1:15" x14ac:dyDescent="0.25">
      <c r="A13" s="1" t="s">
        <v>15</v>
      </c>
      <c r="B13" s="1" t="s">
        <v>26</v>
      </c>
      <c r="C13" s="4">
        <v>29.224658000000002</v>
      </c>
      <c r="D13" s="4">
        <v>18.615882250000002</v>
      </c>
      <c r="E13" s="4">
        <v>2.4342595096267674</v>
      </c>
      <c r="F13" s="2">
        <v>0.95</v>
      </c>
      <c r="G13" s="2"/>
    </row>
    <row r="14" spans="1:15" x14ac:dyDescent="0.25">
      <c r="A14" s="1" t="s">
        <v>15</v>
      </c>
      <c r="B14" s="1" t="s">
        <v>27</v>
      </c>
      <c r="C14" s="4">
        <v>12.765955999999999</v>
      </c>
      <c r="D14" s="4">
        <v>18.615882250000002</v>
      </c>
      <c r="E14" s="4">
        <v>2.4342595096267674</v>
      </c>
      <c r="F14" s="2">
        <v>0.95</v>
      </c>
      <c r="G14" s="2"/>
    </row>
    <row r="15" spans="1:15" x14ac:dyDescent="0.25">
      <c r="A15" s="1" t="s">
        <v>15</v>
      </c>
      <c r="B15" s="1" t="s">
        <v>28</v>
      </c>
      <c r="C15" s="4">
        <v>4.1857530000000001</v>
      </c>
      <c r="D15" s="4">
        <v>18.615882250000002</v>
      </c>
      <c r="E15" s="4">
        <v>2.4342595096267674</v>
      </c>
      <c r="F15" s="2">
        <v>0.95</v>
      </c>
      <c r="G15" s="2"/>
    </row>
    <row r="16" spans="1:15" x14ac:dyDescent="0.25">
      <c r="A16" s="1" t="s">
        <v>17</v>
      </c>
      <c r="B16" s="1" t="s">
        <v>29</v>
      </c>
      <c r="C16" s="4">
        <v>93.553489999999996</v>
      </c>
      <c r="D16" s="4">
        <v>100.3458675</v>
      </c>
      <c r="E16" s="4">
        <v>5.6516441557248402</v>
      </c>
      <c r="F16" s="2">
        <v>0.95</v>
      </c>
      <c r="G16" s="2"/>
    </row>
    <row r="17" spans="1:7" x14ac:dyDescent="0.25">
      <c r="A17" s="1" t="s">
        <v>17</v>
      </c>
      <c r="B17" s="1" t="s">
        <v>30</v>
      </c>
      <c r="C17" s="4">
        <v>118.66928</v>
      </c>
      <c r="D17" s="4">
        <v>100.3458675</v>
      </c>
      <c r="E17" s="4">
        <v>5.6516441557248402</v>
      </c>
      <c r="F17" s="2">
        <v>0.95</v>
      </c>
      <c r="G17" s="2"/>
    </row>
    <row r="18" spans="1:7" x14ac:dyDescent="0.25">
      <c r="A18" s="1" t="s">
        <v>17</v>
      </c>
      <c r="B18" s="1" t="s">
        <v>31</v>
      </c>
      <c r="C18" s="4">
        <v>107.11018</v>
      </c>
      <c r="D18" s="4">
        <v>100.3458675</v>
      </c>
      <c r="E18" s="4">
        <v>5.6516441557248402</v>
      </c>
      <c r="F18" s="2">
        <v>0.95</v>
      </c>
      <c r="G18" s="2"/>
    </row>
    <row r="19" spans="1:7" x14ac:dyDescent="0.25">
      <c r="A19" s="1" t="s">
        <v>17</v>
      </c>
      <c r="B19" s="1" t="s">
        <v>32</v>
      </c>
      <c r="C19" s="4">
        <v>82.050520000000006</v>
      </c>
      <c r="D19" s="4">
        <v>100.3458675</v>
      </c>
      <c r="E19" s="4">
        <v>5.6516441557248402</v>
      </c>
      <c r="F19" s="2">
        <v>0.95</v>
      </c>
      <c r="G19" s="2"/>
    </row>
    <row r="20" spans="1:7" x14ac:dyDescent="0.25">
      <c r="A20" s="1" t="s">
        <v>19</v>
      </c>
      <c r="B20" s="1" t="s">
        <v>33</v>
      </c>
      <c r="C20" s="4">
        <v>27.148530000000001</v>
      </c>
      <c r="D20" s="4">
        <v>32.787300000000002</v>
      </c>
      <c r="E20" s="4">
        <v>3.2305605908686812</v>
      </c>
      <c r="F20" s="2">
        <v>0.95</v>
      </c>
      <c r="G20" s="2"/>
    </row>
    <row r="21" spans="1:7" x14ac:dyDescent="0.25">
      <c r="A21" s="1" t="s">
        <v>19</v>
      </c>
      <c r="B21" s="1" t="s">
        <v>34</v>
      </c>
      <c r="C21" s="4">
        <v>44.573079999999997</v>
      </c>
      <c r="D21" s="4">
        <v>32.787300000000002</v>
      </c>
      <c r="E21" s="4">
        <v>3.2305605908686812</v>
      </c>
      <c r="F21" s="2">
        <v>0.95</v>
      </c>
      <c r="G21" s="2"/>
    </row>
    <row r="22" spans="1:7" x14ac:dyDescent="0.25">
      <c r="A22" s="1" t="s">
        <v>19</v>
      </c>
      <c r="B22" s="1" t="s">
        <v>35</v>
      </c>
      <c r="C22" s="4">
        <v>28.385090000000002</v>
      </c>
      <c r="D22" s="4">
        <v>32.787300000000002</v>
      </c>
      <c r="E22" s="4">
        <v>3.2305605908686812</v>
      </c>
      <c r="F22" s="2">
        <v>0.95</v>
      </c>
      <c r="G22" s="2"/>
    </row>
    <row r="23" spans="1:7" x14ac:dyDescent="0.25">
      <c r="A23" s="1" t="s">
        <v>19</v>
      </c>
      <c r="B23" s="1" t="s">
        <v>36</v>
      </c>
      <c r="C23" s="4">
        <v>31.0425</v>
      </c>
      <c r="D23" s="4">
        <v>32.787300000000002</v>
      </c>
      <c r="E23" s="4">
        <v>3.2305605908686812</v>
      </c>
      <c r="F23" s="2">
        <v>0.95</v>
      </c>
      <c r="G2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9D4E-E2A2-4ADC-B057-67BC14CA67C0}">
  <dimension ref="A1:G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21.140625" bestFit="1" customWidth="1"/>
    <col min="2" max="2" width="15.28515625" bestFit="1" customWidth="1"/>
    <col min="4" max="4" width="15.85546875" bestFit="1" customWidth="1"/>
  </cols>
  <sheetData>
    <row r="1" spans="1:7" x14ac:dyDescent="0.25">
      <c r="A1" s="1" t="s">
        <v>0</v>
      </c>
      <c r="B1" s="1" t="s">
        <v>1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5</v>
      </c>
    </row>
    <row r="2" spans="1:7" x14ac:dyDescent="0.25">
      <c r="A2" s="1" t="s">
        <v>10</v>
      </c>
      <c r="B2" s="1" t="s">
        <v>11</v>
      </c>
      <c r="C2">
        <v>88.704430000000002</v>
      </c>
      <c r="E2" t="s">
        <v>41</v>
      </c>
      <c r="F2" t="s">
        <v>42</v>
      </c>
      <c r="G2" s="2">
        <v>0.95</v>
      </c>
    </row>
    <row r="3" spans="1:7" x14ac:dyDescent="0.25">
      <c r="A3" s="1" t="s">
        <v>10</v>
      </c>
      <c r="B3" s="1" t="s">
        <v>12</v>
      </c>
      <c r="C3">
        <v>73.441270000000003</v>
      </c>
      <c r="E3" t="s">
        <v>41</v>
      </c>
      <c r="F3" t="s">
        <v>42</v>
      </c>
      <c r="G3" s="2">
        <v>0.95</v>
      </c>
    </row>
    <row r="4" spans="1:7" x14ac:dyDescent="0.25">
      <c r="A4" s="1" t="s">
        <v>10</v>
      </c>
      <c r="B4" s="1" t="s">
        <v>14</v>
      </c>
      <c r="C4">
        <v>67.484440000000006</v>
      </c>
      <c r="E4" t="s">
        <v>41</v>
      </c>
      <c r="F4" t="s">
        <v>42</v>
      </c>
      <c r="G4" s="2">
        <v>0.95</v>
      </c>
    </row>
    <row r="5" spans="1:7" x14ac:dyDescent="0.25">
      <c r="A5" s="1" t="s">
        <v>10</v>
      </c>
      <c r="B5" s="1" t="s">
        <v>16</v>
      </c>
      <c r="C5">
        <v>93.605519999999999</v>
      </c>
      <c r="D5">
        <f>AVERAGE(C2:C5)</f>
        <v>80.808914999999999</v>
      </c>
      <c r="E5" t="s">
        <v>41</v>
      </c>
      <c r="F5" t="s">
        <v>42</v>
      </c>
      <c r="G5" s="2">
        <v>0.95</v>
      </c>
    </row>
    <row r="6" spans="1:7" x14ac:dyDescent="0.25">
      <c r="A6" s="1" t="s">
        <v>13</v>
      </c>
      <c r="B6" s="1" t="s">
        <v>18</v>
      </c>
      <c r="C6">
        <v>98.428520000000006</v>
      </c>
      <c r="E6" t="s">
        <v>41</v>
      </c>
      <c r="F6" t="s">
        <v>42</v>
      </c>
      <c r="G6" s="2">
        <v>0.95</v>
      </c>
    </row>
    <row r="7" spans="1:7" x14ac:dyDescent="0.25">
      <c r="A7" s="1" t="s">
        <v>13</v>
      </c>
      <c r="B7" s="1" t="s">
        <v>20</v>
      </c>
      <c r="C7">
        <v>90.389380000000003</v>
      </c>
      <c r="E7" t="s">
        <v>41</v>
      </c>
      <c r="F7" t="s">
        <v>42</v>
      </c>
      <c r="G7" s="2">
        <v>0.95</v>
      </c>
    </row>
    <row r="8" spans="1:7" x14ac:dyDescent="0.25">
      <c r="A8" s="1" t="s">
        <v>13</v>
      </c>
      <c r="B8" s="1" t="s">
        <v>21</v>
      </c>
      <c r="C8">
        <v>81.538730000000001</v>
      </c>
      <c r="E8" t="s">
        <v>41</v>
      </c>
      <c r="F8" t="s">
        <v>42</v>
      </c>
      <c r="G8" s="2">
        <v>0.95</v>
      </c>
    </row>
    <row r="9" spans="1:7" x14ac:dyDescent="0.25">
      <c r="A9" s="1" t="s">
        <v>13</v>
      </c>
      <c r="B9" s="1" t="s">
        <v>22</v>
      </c>
      <c r="C9">
        <v>95.121480000000005</v>
      </c>
      <c r="E9" t="s">
        <v>41</v>
      </c>
      <c r="F9" t="s">
        <v>42</v>
      </c>
      <c r="G9" s="2">
        <v>0.95</v>
      </c>
    </row>
    <row r="10" spans="1:7" x14ac:dyDescent="0.25">
      <c r="A10" s="1" t="s">
        <v>13</v>
      </c>
      <c r="B10" s="1" t="s">
        <v>23</v>
      </c>
      <c r="C10">
        <v>90.08005</v>
      </c>
      <c r="E10" t="s">
        <v>41</v>
      </c>
      <c r="F10" t="s">
        <v>42</v>
      </c>
      <c r="G10" s="2">
        <v>0.95</v>
      </c>
    </row>
    <row r="11" spans="1:7" x14ac:dyDescent="0.25">
      <c r="A11" s="1" t="s">
        <v>13</v>
      </c>
      <c r="B11" s="1" t="s">
        <v>24</v>
      </c>
      <c r="C11">
        <v>93.278750000000002</v>
      </c>
      <c r="D11">
        <f>AVERAGE(C6:C11)</f>
        <v>91.472818333333336</v>
      </c>
      <c r="E11" t="s">
        <v>41</v>
      </c>
      <c r="F11" t="s">
        <v>42</v>
      </c>
      <c r="G11" s="2">
        <v>0.95</v>
      </c>
    </row>
    <row r="12" spans="1:7" x14ac:dyDescent="0.25">
      <c r="A12" s="1" t="s">
        <v>15</v>
      </c>
      <c r="B12" s="1" t="s">
        <v>25</v>
      </c>
      <c r="C12">
        <v>78.471779999999995</v>
      </c>
      <c r="E12" t="s">
        <v>41</v>
      </c>
      <c r="F12" t="s">
        <v>42</v>
      </c>
      <c r="G12" s="2">
        <v>0.95</v>
      </c>
    </row>
    <row r="13" spans="1:7" x14ac:dyDescent="0.25">
      <c r="A13" s="1" t="s">
        <v>15</v>
      </c>
      <c r="B13" s="1" t="s">
        <v>26</v>
      </c>
      <c r="C13">
        <v>89.135760000000005</v>
      </c>
      <c r="E13" t="s">
        <v>41</v>
      </c>
      <c r="F13" t="s">
        <v>42</v>
      </c>
      <c r="G13" s="2">
        <v>0.95</v>
      </c>
    </row>
    <row r="14" spans="1:7" x14ac:dyDescent="0.25">
      <c r="A14" s="1" t="s">
        <v>15</v>
      </c>
      <c r="B14" s="1" t="s">
        <v>27</v>
      </c>
      <c r="C14">
        <v>91.22963</v>
      </c>
      <c r="E14" t="s">
        <v>41</v>
      </c>
      <c r="F14" t="s">
        <v>42</v>
      </c>
      <c r="G14" s="2">
        <v>0.95</v>
      </c>
    </row>
    <row r="15" spans="1:7" x14ac:dyDescent="0.25">
      <c r="A15" s="1" t="s">
        <v>15</v>
      </c>
      <c r="B15" s="1" t="s">
        <v>28</v>
      </c>
      <c r="C15">
        <v>94.132369999999995</v>
      </c>
      <c r="D15">
        <f>AVERAGE(C12:C15)</f>
        <v>88.242384999999999</v>
      </c>
      <c r="E15" t="s">
        <v>41</v>
      </c>
      <c r="F15" t="s">
        <v>42</v>
      </c>
      <c r="G15" s="2">
        <v>0.95</v>
      </c>
    </row>
    <row r="16" spans="1:7" x14ac:dyDescent="0.25">
      <c r="A16" s="1" t="s">
        <v>17</v>
      </c>
      <c r="B16" s="1" t="s">
        <v>29</v>
      </c>
      <c r="C16">
        <v>89.696460000000002</v>
      </c>
      <c r="E16" t="s">
        <v>41</v>
      </c>
      <c r="F16" t="s">
        <v>42</v>
      </c>
      <c r="G16" s="2">
        <v>0.95</v>
      </c>
    </row>
    <row r="17" spans="1:7" x14ac:dyDescent="0.25">
      <c r="A17" s="1" t="s">
        <v>17</v>
      </c>
      <c r="B17" s="1" t="s">
        <v>30</v>
      </c>
      <c r="C17">
        <v>91.464070000000007</v>
      </c>
      <c r="E17" t="s">
        <v>41</v>
      </c>
      <c r="F17" t="s">
        <v>42</v>
      </c>
      <c r="G17" s="2">
        <v>0.95</v>
      </c>
    </row>
    <row r="18" spans="1:7" x14ac:dyDescent="0.25">
      <c r="A18" s="1" t="s">
        <v>17</v>
      </c>
      <c r="B18" s="1" t="s">
        <v>31</v>
      </c>
      <c r="C18">
        <v>78.940939999999998</v>
      </c>
      <c r="E18" t="s">
        <v>41</v>
      </c>
      <c r="F18" t="s">
        <v>42</v>
      </c>
      <c r="G18" s="2">
        <v>0.95</v>
      </c>
    </row>
    <row r="19" spans="1:7" x14ac:dyDescent="0.25">
      <c r="A19" s="1" t="s">
        <v>17</v>
      </c>
      <c r="B19" s="1" t="s">
        <v>32</v>
      </c>
      <c r="C19">
        <v>92.686520000000002</v>
      </c>
      <c r="D19">
        <f>AVERAGE(C16:C19)</f>
        <v>88.196997500000009</v>
      </c>
      <c r="E19" t="s">
        <v>41</v>
      </c>
      <c r="F19" t="s">
        <v>42</v>
      </c>
      <c r="G19" s="2">
        <v>0.95</v>
      </c>
    </row>
    <row r="20" spans="1:7" x14ac:dyDescent="0.25">
      <c r="A20" s="1" t="s">
        <v>19</v>
      </c>
      <c r="B20" s="1" t="s">
        <v>33</v>
      </c>
      <c r="C20">
        <v>91.488870000000006</v>
      </c>
      <c r="E20" t="s">
        <v>41</v>
      </c>
      <c r="F20" t="s">
        <v>42</v>
      </c>
      <c r="G20" s="2">
        <v>0.95</v>
      </c>
    </row>
    <row r="21" spans="1:7" x14ac:dyDescent="0.25">
      <c r="A21" s="1" t="s">
        <v>19</v>
      </c>
      <c r="B21" s="1" t="s">
        <v>34</v>
      </c>
      <c r="C21">
        <v>86.781610000000001</v>
      </c>
      <c r="E21" t="s">
        <v>41</v>
      </c>
      <c r="F21" t="s">
        <v>42</v>
      </c>
      <c r="G21" s="2">
        <v>0.95</v>
      </c>
    </row>
    <row r="22" spans="1:7" x14ac:dyDescent="0.25">
      <c r="A22" s="1" t="s">
        <v>19</v>
      </c>
      <c r="B22" s="1" t="s">
        <v>35</v>
      </c>
      <c r="C22">
        <v>92.301829999999995</v>
      </c>
      <c r="E22" t="s">
        <v>41</v>
      </c>
      <c r="F22" t="s">
        <v>42</v>
      </c>
      <c r="G22" s="2">
        <v>0.95</v>
      </c>
    </row>
    <row r="23" spans="1:7" x14ac:dyDescent="0.25">
      <c r="A23" s="1" t="s">
        <v>19</v>
      </c>
      <c r="B23" s="1" t="s">
        <v>36</v>
      </c>
      <c r="C23">
        <v>93.252430000000004</v>
      </c>
      <c r="D23">
        <f>AVERAGE(C20:C23)</f>
        <v>90.956185000000005</v>
      </c>
      <c r="E23" t="s">
        <v>41</v>
      </c>
      <c r="F23" t="s">
        <v>42</v>
      </c>
      <c r="G23" s="2">
        <v>0.95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B053-4AA2-4474-BCDA-38CE603DBD4E}">
  <dimension ref="A1:F2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5" x14ac:dyDescent="0.25"/>
  <cols>
    <col min="1" max="1" width="21.140625" bestFit="1" customWidth="1"/>
    <col min="2" max="2" width="12" bestFit="1" customWidth="1"/>
    <col min="4" max="4" width="13.85546875" bestFit="1" customWidth="1"/>
    <col min="5" max="5" width="16.5703125" bestFit="1" customWidth="1"/>
    <col min="6" max="6" width="13.28515625" bestFit="1" customWidth="1"/>
  </cols>
  <sheetData>
    <row r="1" spans="1:6" x14ac:dyDescent="0.25">
      <c r="A1" s="1" t="s">
        <v>0</v>
      </c>
      <c r="B1" s="1" t="s">
        <v>43</v>
      </c>
      <c r="C1" s="7" t="s">
        <v>44</v>
      </c>
      <c r="D1" s="7" t="s">
        <v>45</v>
      </c>
      <c r="E1" s="1" t="s">
        <v>46</v>
      </c>
      <c r="F1" s="1" t="s">
        <v>47</v>
      </c>
    </row>
    <row r="2" spans="1:6" x14ac:dyDescent="0.25">
      <c r="A2" s="1" t="s">
        <v>10</v>
      </c>
      <c r="B2">
        <v>1.6065345448530211</v>
      </c>
      <c r="C2">
        <v>0</v>
      </c>
      <c r="D2">
        <f>C2*B2</f>
        <v>0</v>
      </c>
      <c r="E2">
        <v>0</v>
      </c>
      <c r="F2">
        <v>0</v>
      </c>
    </row>
    <row r="3" spans="1:6" x14ac:dyDescent="0.25">
      <c r="A3" s="1" t="s">
        <v>10</v>
      </c>
      <c r="B3">
        <v>1.6065345448530211</v>
      </c>
      <c r="C3">
        <v>0</v>
      </c>
      <c r="D3">
        <f t="shared" ref="D3:D66" si="0">C3*B3</f>
        <v>0</v>
      </c>
      <c r="E3">
        <v>0</v>
      </c>
      <c r="F3">
        <v>0</v>
      </c>
    </row>
    <row r="4" spans="1:6" x14ac:dyDescent="0.25">
      <c r="A4" s="1" t="s">
        <v>10</v>
      </c>
      <c r="B4">
        <v>1.6065345448530211</v>
      </c>
      <c r="C4">
        <v>0</v>
      </c>
      <c r="D4">
        <f t="shared" si="0"/>
        <v>0</v>
      </c>
      <c r="E4">
        <v>0</v>
      </c>
      <c r="F4">
        <v>0</v>
      </c>
    </row>
    <row r="5" spans="1:6" x14ac:dyDescent="0.25">
      <c r="A5" s="1" t="s">
        <v>10</v>
      </c>
      <c r="B5">
        <v>1.6065345448530211</v>
      </c>
      <c r="C5">
        <v>0</v>
      </c>
      <c r="D5">
        <f t="shared" si="0"/>
        <v>0</v>
      </c>
      <c r="E5">
        <v>0</v>
      </c>
      <c r="F5">
        <v>0</v>
      </c>
    </row>
    <row r="6" spans="1:6" x14ac:dyDescent="0.25">
      <c r="A6" s="1" t="s">
        <v>10</v>
      </c>
      <c r="B6">
        <v>1.6065345448530199</v>
      </c>
      <c r="C6">
        <v>0.1</v>
      </c>
      <c r="D6">
        <f t="shared" si="0"/>
        <v>0.16065345448530199</v>
      </c>
      <c r="E6">
        <v>4.4921879999999996</v>
      </c>
      <c r="F6">
        <v>15.322815</v>
      </c>
    </row>
    <row r="7" spans="1:6" x14ac:dyDescent="0.25">
      <c r="A7" s="1" t="s">
        <v>10</v>
      </c>
      <c r="B7">
        <v>1.6065345448530199</v>
      </c>
      <c r="C7">
        <v>0.1</v>
      </c>
      <c r="D7">
        <f t="shared" si="0"/>
        <v>0.16065345448530199</v>
      </c>
      <c r="E7">
        <v>40.096449999999997</v>
      </c>
      <c r="F7">
        <v>15.322815</v>
      </c>
    </row>
    <row r="8" spans="1:6" x14ac:dyDescent="0.25">
      <c r="A8" s="1" t="s">
        <v>10</v>
      </c>
      <c r="B8">
        <v>1.6065345448530199</v>
      </c>
      <c r="C8">
        <v>0.1</v>
      </c>
      <c r="D8">
        <f t="shared" si="0"/>
        <v>0.16065345448530199</v>
      </c>
      <c r="E8">
        <v>9.2273890000000005</v>
      </c>
      <c r="F8">
        <v>15.322815</v>
      </c>
    </row>
    <row r="9" spans="1:6" x14ac:dyDescent="0.25">
      <c r="A9" s="1" t="s">
        <v>10</v>
      </c>
      <c r="B9">
        <v>1.6065345448530199</v>
      </c>
      <c r="C9">
        <v>0.1</v>
      </c>
      <c r="D9">
        <f t="shared" si="0"/>
        <v>0.16065345448530199</v>
      </c>
      <c r="E9">
        <v>7.4752330000000002</v>
      </c>
      <c r="F9">
        <v>15.322815</v>
      </c>
    </row>
    <row r="10" spans="1:6" x14ac:dyDescent="0.25">
      <c r="A10" s="1" t="s">
        <v>10</v>
      </c>
      <c r="B10">
        <v>1.6065345448530199</v>
      </c>
      <c r="C10">
        <v>0.25</v>
      </c>
      <c r="D10">
        <f t="shared" si="0"/>
        <v>0.40163363621325499</v>
      </c>
      <c r="E10">
        <v>5.3385420000000003</v>
      </c>
      <c r="F10">
        <v>21.895278000000001</v>
      </c>
    </row>
    <row r="11" spans="1:6" x14ac:dyDescent="0.25">
      <c r="A11" s="1" t="s">
        <v>10</v>
      </c>
      <c r="B11">
        <v>1.6065345448530199</v>
      </c>
      <c r="C11">
        <v>0.25</v>
      </c>
      <c r="D11">
        <f t="shared" si="0"/>
        <v>0.40163363621325499</v>
      </c>
      <c r="E11">
        <v>52.118499999999997</v>
      </c>
      <c r="F11">
        <v>21.895278000000001</v>
      </c>
    </row>
    <row r="12" spans="1:6" x14ac:dyDescent="0.25">
      <c r="A12" s="1" t="s">
        <v>10</v>
      </c>
      <c r="B12">
        <v>1.6065345448530199</v>
      </c>
      <c r="C12">
        <v>0.25</v>
      </c>
      <c r="D12">
        <f t="shared" si="0"/>
        <v>0.40163363621325499</v>
      </c>
      <c r="E12">
        <v>13.07213</v>
      </c>
      <c r="F12">
        <v>21.895278000000001</v>
      </c>
    </row>
    <row r="13" spans="1:6" x14ac:dyDescent="0.25">
      <c r="A13" s="1" t="s">
        <v>10</v>
      </c>
      <c r="B13">
        <v>1.6065345448530199</v>
      </c>
      <c r="C13">
        <v>0.25</v>
      </c>
      <c r="D13">
        <f t="shared" si="0"/>
        <v>0.40163363621325499</v>
      </c>
      <c r="E13">
        <v>17.051939999999998</v>
      </c>
      <c r="F13">
        <v>21.895278000000001</v>
      </c>
    </row>
    <row r="14" spans="1:6" x14ac:dyDescent="0.25">
      <c r="A14" s="1" t="s">
        <v>10</v>
      </c>
      <c r="B14">
        <v>1.6065345448530199</v>
      </c>
      <c r="C14">
        <v>0.5</v>
      </c>
      <c r="D14">
        <f t="shared" si="0"/>
        <v>0.80326727242650997</v>
      </c>
      <c r="E14">
        <v>48.795569999999998</v>
      </c>
      <c r="F14">
        <v>45.181002500000005</v>
      </c>
    </row>
    <row r="15" spans="1:6" x14ac:dyDescent="0.25">
      <c r="A15" s="1" t="s">
        <v>10</v>
      </c>
      <c r="B15">
        <v>1.6065345448530199</v>
      </c>
      <c r="C15">
        <v>0.5</v>
      </c>
      <c r="D15">
        <f t="shared" si="0"/>
        <v>0.80326727242650997</v>
      </c>
      <c r="E15">
        <v>63.899410000000003</v>
      </c>
      <c r="F15">
        <v>45.181002500000005</v>
      </c>
    </row>
    <row r="16" spans="1:6" x14ac:dyDescent="0.25">
      <c r="A16" s="1" t="s">
        <v>10</v>
      </c>
      <c r="B16">
        <v>1.6065345448530199</v>
      </c>
      <c r="C16">
        <v>0.5</v>
      </c>
      <c r="D16">
        <f t="shared" si="0"/>
        <v>0.80326727242650997</v>
      </c>
      <c r="E16">
        <v>23.50787</v>
      </c>
      <c r="F16">
        <v>45.181002500000005</v>
      </c>
    </row>
    <row r="17" spans="1:6" x14ac:dyDescent="0.25">
      <c r="A17" s="1" t="s">
        <v>10</v>
      </c>
      <c r="B17">
        <v>1.6065345448530199</v>
      </c>
      <c r="C17">
        <v>0.5</v>
      </c>
      <c r="D17">
        <f t="shared" si="0"/>
        <v>0.80326727242650997</v>
      </c>
      <c r="E17">
        <v>44.521160000000002</v>
      </c>
      <c r="F17">
        <v>45.181002500000005</v>
      </c>
    </row>
    <row r="18" spans="1:6" x14ac:dyDescent="0.25">
      <c r="A18" s="1" t="s">
        <v>10</v>
      </c>
      <c r="B18">
        <v>1.6065345448530199</v>
      </c>
      <c r="C18">
        <v>0.75</v>
      </c>
      <c r="D18">
        <f t="shared" si="0"/>
        <v>1.2049009086397651</v>
      </c>
      <c r="E18">
        <v>71.907550000000001</v>
      </c>
      <c r="F18">
        <v>65.486157500000004</v>
      </c>
    </row>
    <row r="19" spans="1:6" x14ac:dyDescent="0.25">
      <c r="A19" s="1" t="s">
        <v>10</v>
      </c>
      <c r="B19">
        <v>1.6065345448530199</v>
      </c>
      <c r="C19">
        <v>0.75</v>
      </c>
      <c r="D19">
        <f t="shared" si="0"/>
        <v>1.2049009086397651</v>
      </c>
      <c r="E19">
        <v>69.858770000000007</v>
      </c>
      <c r="F19">
        <v>65.486157500000004</v>
      </c>
    </row>
    <row r="20" spans="1:6" x14ac:dyDescent="0.25">
      <c r="A20" s="1" t="s">
        <v>10</v>
      </c>
      <c r="B20">
        <v>1.6065345448530199</v>
      </c>
      <c r="C20">
        <v>0.75</v>
      </c>
      <c r="D20">
        <f t="shared" si="0"/>
        <v>1.2049009086397651</v>
      </c>
      <c r="E20">
        <v>41.523249999999997</v>
      </c>
      <c r="F20">
        <v>65.486157500000004</v>
      </c>
    </row>
    <row r="21" spans="1:6" x14ac:dyDescent="0.25">
      <c r="A21" s="1" t="s">
        <v>10</v>
      </c>
      <c r="B21">
        <v>1.6065345448530199</v>
      </c>
      <c r="C21">
        <v>0.75</v>
      </c>
      <c r="D21">
        <f t="shared" si="0"/>
        <v>1.2049009086397651</v>
      </c>
      <c r="E21">
        <v>78.655060000000006</v>
      </c>
      <c r="F21">
        <v>65.486157500000004</v>
      </c>
    </row>
    <row r="22" spans="1:6" x14ac:dyDescent="0.25">
      <c r="A22" s="1" t="s">
        <v>10</v>
      </c>
      <c r="B22">
        <v>1.6065345448530199</v>
      </c>
      <c r="C22">
        <v>1</v>
      </c>
      <c r="D22">
        <f t="shared" si="0"/>
        <v>1.6065345448530199</v>
      </c>
      <c r="E22">
        <v>88.704430000000002</v>
      </c>
      <c r="F22">
        <v>80.808914999999999</v>
      </c>
    </row>
    <row r="23" spans="1:6" x14ac:dyDescent="0.25">
      <c r="A23" s="1" t="s">
        <v>10</v>
      </c>
      <c r="B23">
        <v>1.6065345448530199</v>
      </c>
      <c r="C23">
        <v>1</v>
      </c>
      <c r="D23">
        <f t="shared" si="0"/>
        <v>1.6065345448530199</v>
      </c>
      <c r="E23">
        <v>73.441270000000003</v>
      </c>
      <c r="F23">
        <v>80.808914999999999</v>
      </c>
    </row>
    <row r="24" spans="1:6" x14ac:dyDescent="0.25">
      <c r="A24" s="1" t="s">
        <v>10</v>
      </c>
      <c r="B24">
        <v>1.6065345448530199</v>
      </c>
      <c r="C24">
        <v>1</v>
      </c>
      <c r="D24">
        <f t="shared" si="0"/>
        <v>1.6065345448530199</v>
      </c>
      <c r="E24">
        <v>67.484440000000006</v>
      </c>
      <c r="F24">
        <v>80.808914999999999</v>
      </c>
    </row>
    <row r="25" spans="1:6" x14ac:dyDescent="0.25">
      <c r="A25" s="1" t="s">
        <v>10</v>
      </c>
      <c r="B25">
        <v>1.6065345448530199</v>
      </c>
      <c r="C25">
        <v>1</v>
      </c>
      <c r="D25">
        <f t="shared" si="0"/>
        <v>1.6065345448530199</v>
      </c>
      <c r="E25">
        <v>93.605519999999999</v>
      </c>
      <c r="F25">
        <v>80.808914999999999</v>
      </c>
    </row>
    <row r="26" spans="1:6" x14ac:dyDescent="0.25">
      <c r="A26" s="1" t="s">
        <v>10</v>
      </c>
      <c r="B26">
        <v>1.6065345448530199</v>
      </c>
      <c r="C26">
        <v>1.5</v>
      </c>
      <c r="D26">
        <f t="shared" si="0"/>
        <v>2.4098018172795301</v>
      </c>
      <c r="E26">
        <v>98.795569999999998</v>
      </c>
      <c r="F26">
        <v>94.563947499999998</v>
      </c>
    </row>
    <row r="27" spans="1:6" x14ac:dyDescent="0.25">
      <c r="A27" s="1" t="s">
        <v>10</v>
      </c>
      <c r="B27">
        <v>1.6065345448530199</v>
      </c>
      <c r="C27">
        <v>1.5</v>
      </c>
      <c r="D27">
        <f t="shared" si="0"/>
        <v>2.4098018172795301</v>
      </c>
      <c r="E27">
        <v>81.570790000000002</v>
      </c>
      <c r="F27">
        <v>94.563947499999998</v>
      </c>
    </row>
    <row r="28" spans="1:6" x14ac:dyDescent="0.25">
      <c r="A28" s="1" t="s">
        <v>10</v>
      </c>
      <c r="B28">
        <v>1.6065345448530199</v>
      </c>
      <c r="C28">
        <v>1.5</v>
      </c>
      <c r="D28">
        <f t="shared" si="0"/>
        <v>2.4098018172795301</v>
      </c>
      <c r="E28">
        <v>97.949470000000005</v>
      </c>
      <c r="F28">
        <v>94.563947499999998</v>
      </c>
    </row>
    <row r="29" spans="1:6" x14ac:dyDescent="0.25">
      <c r="A29" s="1" t="s">
        <v>10</v>
      </c>
      <c r="B29">
        <v>1.6065345448530199</v>
      </c>
      <c r="C29">
        <v>1.5</v>
      </c>
      <c r="D29">
        <f t="shared" si="0"/>
        <v>2.4098018172795301</v>
      </c>
      <c r="E29">
        <v>99.939959999999999</v>
      </c>
      <c r="F29">
        <v>94.563947499999998</v>
      </c>
    </row>
    <row r="30" spans="1:6" x14ac:dyDescent="0.25">
      <c r="A30" s="1" t="s">
        <v>10</v>
      </c>
      <c r="B30">
        <v>1.6065345448530199</v>
      </c>
      <c r="C30">
        <v>2</v>
      </c>
      <c r="D30">
        <f t="shared" si="0"/>
        <v>3.2130690897060399</v>
      </c>
      <c r="E30">
        <v>100</v>
      </c>
      <c r="F30">
        <v>98.113477500000002</v>
      </c>
    </row>
    <row r="31" spans="1:6" x14ac:dyDescent="0.25">
      <c r="A31" s="1" t="s">
        <v>10</v>
      </c>
      <c r="B31">
        <v>1.6065345448530199</v>
      </c>
      <c r="C31">
        <v>2</v>
      </c>
      <c r="D31">
        <f t="shared" si="0"/>
        <v>3.2130690897060399</v>
      </c>
      <c r="E31">
        <v>92.490530000000007</v>
      </c>
      <c r="F31">
        <v>98.113477500000002</v>
      </c>
    </row>
    <row r="32" spans="1:6" x14ac:dyDescent="0.25">
      <c r="A32" s="1" t="s">
        <v>10</v>
      </c>
      <c r="B32">
        <v>1.6065345448530199</v>
      </c>
      <c r="C32">
        <v>2</v>
      </c>
      <c r="D32">
        <f t="shared" si="0"/>
        <v>3.2130690897060399</v>
      </c>
      <c r="E32">
        <v>99.963380000000001</v>
      </c>
      <c r="F32">
        <v>98.113477500000002</v>
      </c>
    </row>
    <row r="33" spans="1:6" x14ac:dyDescent="0.25">
      <c r="A33" s="1" t="s">
        <v>10</v>
      </c>
      <c r="B33">
        <v>1.6065345448530199</v>
      </c>
      <c r="C33">
        <v>2</v>
      </c>
      <c r="D33">
        <f t="shared" si="0"/>
        <v>3.2130690897060399</v>
      </c>
      <c r="E33">
        <v>100</v>
      </c>
      <c r="F33">
        <v>98.113477500000002</v>
      </c>
    </row>
    <row r="34" spans="1:6" x14ac:dyDescent="0.25">
      <c r="A34" s="1" t="s">
        <v>10</v>
      </c>
      <c r="B34">
        <v>1.6065345448530199</v>
      </c>
      <c r="C34">
        <v>2.5</v>
      </c>
      <c r="D34">
        <f t="shared" si="0"/>
        <v>4.0163363621325496</v>
      </c>
      <c r="E34">
        <v>100</v>
      </c>
      <c r="F34">
        <v>99.672752500000001</v>
      </c>
    </row>
    <row r="35" spans="1:6" x14ac:dyDescent="0.25">
      <c r="A35" s="1" t="s">
        <v>10</v>
      </c>
      <c r="B35">
        <v>1.6065345448530199</v>
      </c>
      <c r="C35">
        <v>2.5</v>
      </c>
      <c r="D35">
        <f t="shared" si="0"/>
        <v>4.0163363621325496</v>
      </c>
      <c r="E35">
        <v>98.691010000000006</v>
      </c>
      <c r="F35">
        <v>99.672752500000001</v>
      </c>
    </row>
    <row r="36" spans="1:6" x14ac:dyDescent="0.25">
      <c r="A36" s="1" t="s">
        <v>10</v>
      </c>
      <c r="B36">
        <v>1.6065345448530199</v>
      </c>
      <c r="C36">
        <v>2.5</v>
      </c>
      <c r="D36">
        <f t="shared" si="0"/>
        <v>4.0163363621325496</v>
      </c>
      <c r="E36">
        <v>100</v>
      </c>
      <c r="F36">
        <v>99.672752500000001</v>
      </c>
    </row>
    <row r="37" spans="1:6" x14ac:dyDescent="0.25">
      <c r="A37" s="1" t="s">
        <v>10</v>
      </c>
      <c r="B37">
        <v>1.6065345448530199</v>
      </c>
      <c r="C37">
        <v>2.5</v>
      </c>
      <c r="D37">
        <f t="shared" si="0"/>
        <v>4.0163363621325496</v>
      </c>
      <c r="E37">
        <v>100</v>
      </c>
      <c r="F37">
        <v>99.672752500000001</v>
      </c>
    </row>
    <row r="38" spans="1:6" x14ac:dyDescent="0.25">
      <c r="A38" s="1" t="s">
        <v>10</v>
      </c>
      <c r="B38">
        <v>1.6065345448530199</v>
      </c>
      <c r="C38">
        <v>3</v>
      </c>
      <c r="D38">
        <f t="shared" si="0"/>
        <v>4.8196036345590603</v>
      </c>
      <c r="E38">
        <v>100</v>
      </c>
      <c r="F38">
        <v>99.870822500000003</v>
      </c>
    </row>
    <row r="39" spans="1:6" x14ac:dyDescent="0.25">
      <c r="A39" s="1" t="s">
        <v>10</v>
      </c>
      <c r="B39">
        <v>1.6065345448530199</v>
      </c>
      <c r="C39">
        <v>3</v>
      </c>
      <c r="D39">
        <f t="shared" si="0"/>
        <v>4.8196036345590603</v>
      </c>
      <c r="E39">
        <v>99.483289999999997</v>
      </c>
      <c r="F39">
        <v>99.870822500000003</v>
      </c>
    </row>
    <row r="40" spans="1:6" x14ac:dyDescent="0.25">
      <c r="A40" s="1" t="s">
        <v>10</v>
      </c>
      <c r="B40">
        <v>1.6065345448530199</v>
      </c>
      <c r="C40">
        <v>3</v>
      </c>
      <c r="D40">
        <f t="shared" si="0"/>
        <v>4.8196036345590603</v>
      </c>
      <c r="E40">
        <v>100</v>
      </c>
      <c r="F40">
        <v>99.870822500000003</v>
      </c>
    </row>
    <row r="41" spans="1:6" x14ac:dyDescent="0.25">
      <c r="A41" s="1" t="s">
        <v>10</v>
      </c>
      <c r="B41">
        <v>1.6065345448530199</v>
      </c>
      <c r="C41">
        <v>3</v>
      </c>
      <c r="D41">
        <f t="shared" si="0"/>
        <v>4.8196036345590603</v>
      </c>
      <c r="E41">
        <v>100</v>
      </c>
      <c r="F41">
        <v>99.870822500000003</v>
      </c>
    </row>
    <row r="42" spans="1:6" x14ac:dyDescent="0.25">
      <c r="A42" s="1" t="s">
        <v>13</v>
      </c>
      <c r="B42">
        <v>10.496206272531612</v>
      </c>
      <c r="C42">
        <v>0</v>
      </c>
      <c r="D42">
        <f t="shared" si="0"/>
        <v>0</v>
      </c>
      <c r="E42">
        <v>0</v>
      </c>
      <c r="F42">
        <v>0</v>
      </c>
    </row>
    <row r="43" spans="1:6" x14ac:dyDescent="0.25">
      <c r="A43" s="1" t="s">
        <v>13</v>
      </c>
      <c r="B43">
        <v>10.496206272531612</v>
      </c>
      <c r="C43">
        <v>0</v>
      </c>
      <c r="D43">
        <f t="shared" si="0"/>
        <v>0</v>
      </c>
      <c r="E43">
        <v>0</v>
      </c>
      <c r="F43">
        <v>0</v>
      </c>
    </row>
    <row r="44" spans="1:6" x14ac:dyDescent="0.25">
      <c r="A44" s="1" t="s">
        <v>13</v>
      </c>
      <c r="B44">
        <v>10.496206272531612</v>
      </c>
      <c r="C44">
        <v>0</v>
      </c>
      <c r="D44">
        <f t="shared" si="0"/>
        <v>0</v>
      </c>
      <c r="E44">
        <v>0</v>
      </c>
      <c r="F44">
        <v>0</v>
      </c>
    </row>
    <row r="45" spans="1:6" x14ac:dyDescent="0.25">
      <c r="A45" s="1" t="s">
        <v>13</v>
      </c>
      <c r="B45">
        <v>10.496206272531612</v>
      </c>
      <c r="C45">
        <v>0</v>
      </c>
      <c r="D45">
        <f t="shared" si="0"/>
        <v>0</v>
      </c>
      <c r="E45">
        <v>0</v>
      </c>
      <c r="F45">
        <v>0</v>
      </c>
    </row>
    <row r="46" spans="1:6" x14ac:dyDescent="0.25">
      <c r="A46" s="1" t="s">
        <v>13</v>
      </c>
      <c r="B46">
        <v>10.496206272531612</v>
      </c>
      <c r="C46">
        <v>0</v>
      </c>
      <c r="D46">
        <f t="shared" si="0"/>
        <v>0</v>
      </c>
      <c r="E46">
        <v>0</v>
      </c>
      <c r="F46">
        <v>0</v>
      </c>
    </row>
    <row r="47" spans="1:6" x14ac:dyDescent="0.25">
      <c r="A47" s="1" t="s">
        <v>13</v>
      </c>
      <c r="B47">
        <v>10.4962062725316</v>
      </c>
      <c r="C47">
        <v>0</v>
      </c>
      <c r="D47">
        <f t="shared" si="0"/>
        <v>0</v>
      </c>
      <c r="E47">
        <v>0</v>
      </c>
      <c r="F47">
        <v>0</v>
      </c>
    </row>
    <row r="48" spans="1:6" x14ac:dyDescent="0.25">
      <c r="A48" s="1" t="s">
        <v>13</v>
      </c>
      <c r="B48">
        <v>10.4962062725316</v>
      </c>
      <c r="C48">
        <v>0.1</v>
      </c>
      <c r="D48">
        <f t="shared" si="0"/>
        <v>1.0496206272531601</v>
      </c>
      <c r="E48">
        <v>12.21415</v>
      </c>
      <c r="F48">
        <v>23.395966666666666</v>
      </c>
    </row>
    <row r="49" spans="1:6" x14ac:dyDescent="0.25">
      <c r="A49" s="1" t="s">
        <v>13</v>
      </c>
      <c r="B49">
        <v>10.4962062725316</v>
      </c>
      <c r="C49">
        <v>0.1</v>
      </c>
      <c r="D49">
        <f t="shared" si="0"/>
        <v>1.0496206272531601</v>
      </c>
      <c r="E49">
        <v>24.70796</v>
      </c>
      <c r="F49">
        <v>23.395966666666666</v>
      </c>
    </row>
    <row r="50" spans="1:6" x14ac:dyDescent="0.25">
      <c r="A50" s="1" t="s">
        <v>13</v>
      </c>
      <c r="B50">
        <v>10.4962062725316</v>
      </c>
      <c r="C50">
        <v>0.1</v>
      </c>
      <c r="D50">
        <f t="shared" si="0"/>
        <v>1.0496206272531601</v>
      </c>
      <c r="E50">
        <v>11.44979</v>
      </c>
      <c r="F50">
        <v>23.395966666666666</v>
      </c>
    </row>
    <row r="51" spans="1:6" x14ac:dyDescent="0.25">
      <c r="A51" s="1" t="s">
        <v>13</v>
      </c>
      <c r="B51">
        <v>10.4962062725316</v>
      </c>
      <c r="C51">
        <v>0.1</v>
      </c>
      <c r="D51">
        <f t="shared" si="0"/>
        <v>1.0496206272531601</v>
      </c>
      <c r="E51">
        <v>34.276000000000003</v>
      </c>
      <c r="F51">
        <v>23.395966666666666</v>
      </c>
    </row>
    <row r="52" spans="1:6" x14ac:dyDescent="0.25">
      <c r="A52" s="1" t="s">
        <v>13</v>
      </c>
      <c r="B52">
        <v>10.4962062725316</v>
      </c>
      <c r="C52">
        <v>0.1</v>
      </c>
      <c r="D52">
        <f t="shared" si="0"/>
        <v>1.0496206272531601</v>
      </c>
      <c r="E52">
        <v>29.559750000000001</v>
      </c>
      <c r="F52">
        <v>23.395966666666666</v>
      </c>
    </row>
    <row r="53" spans="1:6" x14ac:dyDescent="0.25">
      <c r="A53" s="1" t="s">
        <v>13</v>
      </c>
      <c r="B53">
        <v>10.4962062725316</v>
      </c>
      <c r="C53">
        <v>0.1</v>
      </c>
      <c r="D53">
        <f t="shared" si="0"/>
        <v>1.0496206272531601</v>
      </c>
      <c r="E53">
        <v>28.168150000000001</v>
      </c>
      <c r="F53">
        <v>23.395966666666666</v>
      </c>
    </row>
    <row r="54" spans="1:6" x14ac:dyDescent="0.25">
      <c r="A54" s="1" t="s">
        <v>13</v>
      </c>
      <c r="B54">
        <v>10.4962062725316</v>
      </c>
      <c r="C54">
        <v>0.25</v>
      </c>
      <c r="D54">
        <f t="shared" si="0"/>
        <v>2.6240515681329</v>
      </c>
      <c r="E54">
        <v>19.876449999999998</v>
      </c>
      <c r="F54">
        <v>41.91041666666667</v>
      </c>
    </row>
    <row r="55" spans="1:6" x14ac:dyDescent="0.25">
      <c r="A55" s="1" t="s">
        <v>13</v>
      </c>
      <c r="B55">
        <v>10.4962062725316</v>
      </c>
      <c r="C55">
        <v>0.25</v>
      </c>
      <c r="D55">
        <f t="shared" si="0"/>
        <v>2.6240515681329</v>
      </c>
      <c r="E55">
        <v>47.274340000000002</v>
      </c>
      <c r="F55">
        <v>41.91041666666667</v>
      </c>
    </row>
    <row r="56" spans="1:6" x14ac:dyDescent="0.25">
      <c r="A56" s="1" t="s">
        <v>13</v>
      </c>
      <c r="B56">
        <v>10.4962062725316</v>
      </c>
      <c r="C56">
        <v>0.25</v>
      </c>
      <c r="D56">
        <f t="shared" si="0"/>
        <v>2.6240515681329</v>
      </c>
      <c r="E56">
        <v>24.764700000000001</v>
      </c>
      <c r="F56">
        <v>41.91041666666667</v>
      </c>
    </row>
    <row r="57" spans="1:6" x14ac:dyDescent="0.25">
      <c r="A57" s="1" t="s">
        <v>13</v>
      </c>
      <c r="B57">
        <v>10.4962062725316</v>
      </c>
      <c r="C57">
        <v>0.25</v>
      </c>
      <c r="D57">
        <f t="shared" si="0"/>
        <v>2.6240515681329</v>
      </c>
      <c r="E57">
        <v>60.184649999999998</v>
      </c>
      <c r="F57">
        <v>41.91041666666667</v>
      </c>
    </row>
    <row r="58" spans="1:6" x14ac:dyDescent="0.25">
      <c r="A58" s="1" t="s">
        <v>13</v>
      </c>
      <c r="B58">
        <v>10.4962062725316</v>
      </c>
      <c r="C58">
        <v>0.25</v>
      </c>
      <c r="D58">
        <f t="shared" si="0"/>
        <v>2.6240515681329</v>
      </c>
      <c r="E58">
        <v>40.423099999999998</v>
      </c>
      <c r="F58">
        <v>41.91041666666667</v>
      </c>
    </row>
    <row r="59" spans="1:6" x14ac:dyDescent="0.25">
      <c r="A59" s="1" t="s">
        <v>13</v>
      </c>
      <c r="B59">
        <v>10.4962062725316</v>
      </c>
      <c r="C59">
        <v>0.25</v>
      </c>
      <c r="D59">
        <f t="shared" si="0"/>
        <v>2.6240515681329</v>
      </c>
      <c r="E59">
        <v>58.939259999999997</v>
      </c>
      <c r="F59">
        <v>41.91041666666667</v>
      </c>
    </row>
    <row r="60" spans="1:6" x14ac:dyDescent="0.25">
      <c r="A60" s="1" t="s">
        <v>13</v>
      </c>
      <c r="B60">
        <v>10.4962062725316</v>
      </c>
      <c r="C60">
        <v>0.5</v>
      </c>
      <c r="D60">
        <f t="shared" si="0"/>
        <v>5.2481031362657999</v>
      </c>
      <c r="E60">
        <v>72.038579999999996</v>
      </c>
      <c r="F60">
        <v>67.192838333333327</v>
      </c>
    </row>
    <row r="61" spans="1:6" x14ac:dyDescent="0.25">
      <c r="A61" s="1" t="s">
        <v>13</v>
      </c>
      <c r="B61">
        <v>10.4962062725316</v>
      </c>
      <c r="C61">
        <v>0.5</v>
      </c>
      <c r="D61">
        <f t="shared" si="0"/>
        <v>5.2481031362657999</v>
      </c>
      <c r="E61">
        <v>63.168140000000001</v>
      </c>
      <c r="F61">
        <v>67.192838333333327</v>
      </c>
    </row>
    <row r="62" spans="1:6" x14ac:dyDescent="0.25">
      <c r="A62" s="1" t="s">
        <v>13</v>
      </c>
      <c r="B62">
        <v>10.4962062725316</v>
      </c>
      <c r="C62">
        <v>0.5</v>
      </c>
      <c r="D62">
        <f t="shared" si="0"/>
        <v>5.2481031362657999</v>
      </c>
      <c r="E62">
        <v>46.075470000000003</v>
      </c>
      <c r="F62">
        <v>67.192838333333327</v>
      </c>
    </row>
    <row r="63" spans="1:6" x14ac:dyDescent="0.25">
      <c r="A63" s="1" t="s">
        <v>13</v>
      </c>
      <c r="B63">
        <v>10.4962062725316</v>
      </c>
      <c r="C63">
        <v>0.5</v>
      </c>
      <c r="D63">
        <f t="shared" si="0"/>
        <v>5.2481031362657999</v>
      </c>
      <c r="E63">
        <v>78.610299999999995</v>
      </c>
      <c r="F63">
        <v>67.192838333333327</v>
      </c>
    </row>
    <row r="64" spans="1:6" x14ac:dyDescent="0.25">
      <c r="A64" s="1" t="s">
        <v>13</v>
      </c>
      <c r="B64">
        <v>10.4962062725316</v>
      </c>
      <c r="C64">
        <v>0.5</v>
      </c>
      <c r="D64">
        <f t="shared" si="0"/>
        <v>5.2481031362657999</v>
      </c>
      <c r="E64">
        <v>58.747860000000003</v>
      </c>
      <c r="F64">
        <v>67.192838333333327</v>
      </c>
    </row>
    <row r="65" spans="1:6" x14ac:dyDescent="0.25">
      <c r="A65" s="1" t="s">
        <v>13</v>
      </c>
      <c r="B65">
        <v>10.4962062725316</v>
      </c>
      <c r="C65">
        <v>0.5</v>
      </c>
      <c r="D65">
        <f t="shared" si="0"/>
        <v>5.2481031362657999</v>
      </c>
      <c r="E65">
        <v>84.516679999999994</v>
      </c>
      <c r="F65">
        <v>67.192838333333327</v>
      </c>
    </row>
    <row r="66" spans="1:6" x14ac:dyDescent="0.25">
      <c r="A66" s="1" t="s">
        <v>13</v>
      </c>
      <c r="B66">
        <v>10.4962062725316</v>
      </c>
      <c r="C66">
        <v>0.75</v>
      </c>
      <c r="D66">
        <f t="shared" si="0"/>
        <v>7.8721547043986995</v>
      </c>
      <c r="E66">
        <v>94.429389999999998</v>
      </c>
      <c r="F66">
        <v>84.226038333333335</v>
      </c>
    </row>
    <row r="67" spans="1:6" x14ac:dyDescent="0.25">
      <c r="A67" s="1" t="s">
        <v>13</v>
      </c>
      <c r="B67">
        <v>10.4962062725316</v>
      </c>
      <c r="C67">
        <v>0.75</v>
      </c>
      <c r="D67">
        <f t="shared" ref="D67:D130" si="1">C67*B67</f>
        <v>7.8721547043986995</v>
      </c>
      <c r="E67">
        <v>76.159289999999999</v>
      </c>
      <c r="F67">
        <v>84.226038333333335</v>
      </c>
    </row>
    <row r="68" spans="1:6" x14ac:dyDescent="0.25">
      <c r="A68" s="1" t="s">
        <v>13</v>
      </c>
      <c r="B68">
        <v>10.4962062725316</v>
      </c>
      <c r="C68">
        <v>0.75</v>
      </c>
      <c r="D68">
        <f t="shared" si="1"/>
        <v>7.8721547043986995</v>
      </c>
      <c r="E68">
        <v>73.162940000000006</v>
      </c>
      <c r="F68">
        <v>84.226038333333335</v>
      </c>
    </row>
    <row r="69" spans="1:6" x14ac:dyDescent="0.25">
      <c r="A69" s="1" t="s">
        <v>13</v>
      </c>
      <c r="B69">
        <v>10.4962062725316</v>
      </c>
      <c r="C69">
        <v>0.75</v>
      </c>
      <c r="D69">
        <f t="shared" si="1"/>
        <v>7.8721547043986995</v>
      </c>
      <c r="E69">
        <v>91.77843</v>
      </c>
      <c r="F69">
        <v>84.226038333333335</v>
      </c>
    </row>
    <row r="70" spans="1:6" x14ac:dyDescent="0.25">
      <c r="A70" s="1" t="s">
        <v>13</v>
      </c>
      <c r="B70">
        <v>10.4962062725316</v>
      </c>
      <c r="C70">
        <v>0.75</v>
      </c>
      <c r="D70">
        <f t="shared" si="1"/>
        <v>7.8721547043986995</v>
      </c>
      <c r="E70">
        <v>80.360209999999995</v>
      </c>
      <c r="F70">
        <v>84.226038333333335</v>
      </c>
    </row>
    <row r="71" spans="1:6" x14ac:dyDescent="0.25">
      <c r="A71" s="1" t="s">
        <v>13</v>
      </c>
      <c r="B71">
        <v>10.4962062725316</v>
      </c>
      <c r="C71">
        <v>0.75</v>
      </c>
      <c r="D71">
        <f t="shared" si="1"/>
        <v>7.8721547043986995</v>
      </c>
      <c r="E71">
        <v>89.465969999999999</v>
      </c>
      <c r="F71">
        <v>84.226038333333335</v>
      </c>
    </row>
    <row r="72" spans="1:6" x14ac:dyDescent="0.25">
      <c r="A72" s="1" t="s">
        <v>13</v>
      </c>
      <c r="B72">
        <v>10.4962062725316</v>
      </c>
      <c r="C72">
        <v>1</v>
      </c>
      <c r="D72">
        <f t="shared" si="1"/>
        <v>10.4962062725316</v>
      </c>
      <c r="E72">
        <v>98.428520000000006</v>
      </c>
      <c r="F72">
        <v>91.472818333333336</v>
      </c>
    </row>
    <row r="73" spans="1:6" x14ac:dyDescent="0.25">
      <c r="A73" s="1" t="s">
        <v>13</v>
      </c>
      <c r="B73">
        <v>10.4962062725316</v>
      </c>
      <c r="C73">
        <v>1</v>
      </c>
      <c r="D73">
        <f t="shared" si="1"/>
        <v>10.4962062725316</v>
      </c>
      <c r="E73">
        <v>90.389380000000003</v>
      </c>
      <c r="F73">
        <v>91.472818333333336</v>
      </c>
    </row>
    <row r="74" spans="1:6" x14ac:dyDescent="0.25">
      <c r="A74" s="1" t="s">
        <v>13</v>
      </c>
      <c r="B74">
        <v>10.4962062725316</v>
      </c>
      <c r="C74">
        <v>1</v>
      </c>
      <c r="D74">
        <f t="shared" si="1"/>
        <v>10.4962062725316</v>
      </c>
      <c r="E74">
        <v>81.538730000000001</v>
      </c>
      <c r="F74">
        <v>91.472818333333336</v>
      </c>
    </row>
    <row r="75" spans="1:6" x14ac:dyDescent="0.25">
      <c r="A75" s="1" t="s">
        <v>13</v>
      </c>
      <c r="B75">
        <v>10.4962062725316</v>
      </c>
      <c r="C75">
        <v>1</v>
      </c>
      <c r="D75">
        <f t="shared" si="1"/>
        <v>10.4962062725316</v>
      </c>
      <c r="E75">
        <v>95.121480000000005</v>
      </c>
      <c r="F75">
        <v>91.472818333333336</v>
      </c>
    </row>
    <row r="76" spans="1:6" x14ac:dyDescent="0.25">
      <c r="A76" s="1" t="s">
        <v>13</v>
      </c>
      <c r="B76">
        <v>10.4962062725316</v>
      </c>
      <c r="C76">
        <v>1</v>
      </c>
      <c r="D76">
        <f t="shared" si="1"/>
        <v>10.4962062725316</v>
      </c>
      <c r="E76">
        <v>90.08005</v>
      </c>
      <c r="F76">
        <v>91.472818333333336</v>
      </c>
    </row>
    <row r="77" spans="1:6" x14ac:dyDescent="0.25">
      <c r="A77" s="1" t="s">
        <v>13</v>
      </c>
      <c r="B77">
        <v>10.4962062725316</v>
      </c>
      <c r="C77">
        <v>1</v>
      </c>
      <c r="D77">
        <f t="shared" si="1"/>
        <v>10.4962062725316</v>
      </c>
      <c r="E77">
        <v>93.278750000000002</v>
      </c>
      <c r="F77">
        <v>91.472818333333336</v>
      </c>
    </row>
    <row r="78" spans="1:6" x14ac:dyDescent="0.25">
      <c r="A78" s="1" t="s">
        <v>13</v>
      </c>
      <c r="B78">
        <v>10.4962062725316</v>
      </c>
      <c r="C78">
        <v>1.5</v>
      </c>
      <c r="D78">
        <f t="shared" si="1"/>
        <v>15.744309408797399</v>
      </c>
      <c r="E78">
        <v>99.436440000000005</v>
      </c>
      <c r="F78">
        <v>96.487941666666657</v>
      </c>
    </row>
    <row r="79" spans="1:6" x14ac:dyDescent="0.25">
      <c r="A79" s="1" t="s">
        <v>13</v>
      </c>
      <c r="B79">
        <v>10.4962062725316</v>
      </c>
      <c r="C79">
        <v>1.5</v>
      </c>
      <c r="D79">
        <f t="shared" si="1"/>
        <v>15.744309408797399</v>
      </c>
      <c r="E79">
        <v>95.433629999999994</v>
      </c>
      <c r="F79">
        <v>96.487941666666657</v>
      </c>
    </row>
    <row r="80" spans="1:6" x14ac:dyDescent="0.25">
      <c r="A80" s="1" t="s">
        <v>13</v>
      </c>
      <c r="B80">
        <v>10.4962062725316</v>
      </c>
      <c r="C80">
        <v>1.5</v>
      </c>
      <c r="D80">
        <f t="shared" si="1"/>
        <v>15.744309408797399</v>
      </c>
      <c r="E80">
        <v>92.349540000000005</v>
      </c>
      <c r="F80">
        <v>96.487941666666657</v>
      </c>
    </row>
    <row r="81" spans="1:6" x14ac:dyDescent="0.25">
      <c r="A81" s="1" t="s">
        <v>13</v>
      </c>
      <c r="B81">
        <v>10.4962062725316</v>
      </c>
      <c r="C81">
        <v>1.5</v>
      </c>
      <c r="D81">
        <f t="shared" si="1"/>
        <v>15.744309408797399</v>
      </c>
      <c r="E81">
        <v>97.385810000000006</v>
      </c>
      <c r="F81">
        <v>96.487941666666657</v>
      </c>
    </row>
    <row r="82" spans="1:6" x14ac:dyDescent="0.25">
      <c r="A82" s="1" t="s">
        <v>13</v>
      </c>
      <c r="B82">
        <v>10.4962062725316</v>
      </c>
      <c r="C82">
        <v>1.5</v>
      </c>
      <c r="D82">
        <f t="shared" si="1"/>
        <v>15.744309408797399</v>
      </c>
      <c r="E82">
        <v>97.084050000000005</v>
      </c>
      <c r="F82">
        <v>96.487941666666657</v>
      </c>
    </row>
    <row r="83" spans="1:6" x14ac:dyDescent="0.25">
      <c r="A83" s="1" t="s">
        <v>13</v>
      </c>
      <c r="B83">
        <v>10.4962062725316</v>
      </c>
      <c r="C83">
        <v>1.5</v>
      </c>
      <c r="D83">
        <f t="shared" si="1"/>
        <v>15.744309408797399</v>
      </c>
      <c r="E83">
        <v>97.23818</v>
      </c>
      <c r="F83">
        <v>96.487941666666657</v>
      </c>
    </row>
    <row r="84" spans="1:6" x14ac:dyDescent="0.25">
      <c r="A84" s="1" t="s">
        <v>13</v>
      </c>
      <c r="B84">
        <v>10.4962062725316</v>
      </c>
      <c r="C84">
        <v>2</v>
      </c>
      <c r="D84">
        <f t="shared" si="1"/>
        <v>20.9924125450632</v>
      </c>
      <c r="E84">
        <v>99.53398</v>
      </c>
      <c r="F84">
        <v>98.086393333333334</v>
      </c>
    </row>
    <row r="85" spans="1:6" x14ac:dyDescent="0.25">
      <c r="A85" s="1" t="s">
        <v>13</v>
      </c>
      <c r="B85">
        <v>10.4962062725316</v>
      </c>
      <c r="C85">
        <v>2</v>
      </c>
      <c r="D85">
        <f t="shared" si="1"/>
        <v>20.9924125450632</v>
      </c>
      <c r="E85">
        <v>98.601770000000002</v>
      </c>
      <c r="F85">
        <v>98.086393333333334</v>
      </c>
    </row>
    <row r="86" spans="1:6" x14ac:dyDescent="0.25">
      <c r="A86" s="1" t="s">
        <v>13</v>
      </c>
      <c r="B86">
        <v>10.4962062725316</v>
      </c>
      <c r="C86">
        <v>2</v>
      </c>
      <c r="D86">
        <f t="shared" si="1"/>
        <v>20.9924125450632</v>
      </c>
      <c r="E86">
        <v>94.931349999999995</v>
      </c>
      <c r="F86">
        <v>98.086393333333334</v>
      </c>
    </row>
    <row r="87" spans="1:6" x14ac:dyDescent="0.25">
      <c r="A87" s="1" t="s">
        <v>13</v>
      </c>
      <c r="B87">
        <v>10.4962062725316</v>
      </c>
      <c r="C87">
        <v>2</v>
      </c>
      <c r="D87">
        <f t="shared" si="1"/>
        <v>20.9924125450632</v>
      </c>
      <c r="E87">
        <v>98.027209999999997</v>
      </c>
      <c r="F87">
        <v>98.086393333333334</v>
      </c>
    </row>
    <row r="88" spans="1:6" x14ac:dyDescent="0.25">
      <c r="A88" s="1" t="s">
        <v>13</v>
      </c>
      <c r="B88">
        <v>10.4962062725316</v>
      </c>
      <c r="C88">
        <v>2</v>
      </c>
      <c r="D88">
        <f t="shared" si="1"/>
        <v>20.9924125450632</v>
      </c>
      <c r="E88">
        <v>97.827330000000003</v>
      </c>
      <c r="F88">
        <v>98.086393333333334</v>
      </c>
    </row>
    <row r="89" spans="1:6" x14ac:dyDescent="0.25">
      <c r="A89" s="1" t="s">
        <v>13</v>
      </c>
      <c r="B89">
        <v>10.4962062725316</v>
      </c>
      <c r="C89">
        <v>2</v>
      </c>
      <c r="D89">
        <f t="shared" si="1"/>
        <v>20.9924125450632</v>
      </c>
      <c r="E89">
        <v>99.596720000000005</v>
      </c>
      <c r="F89">
        <v>98.086393333333334</v>
      </c>
    </row>
    <row r="90" spans="1:6" x14ac:dyDescent="0.25">
      <c r="A90" s="1" t="s">
        <v>13</v>
      </c>
      <c r="B90">
        <v>10.4962062725316</v>
      </c>
      <c r="C90">
        <v>2.5</v>
      </c>
      <c r="D90">
        <f t="shared" si="1"/>
        <v>26.240515681329001</v>
      </c>
      <c r="E90">
        <v>99.588170000000005</v>
      </c>
      <c r="F90">
        <v>98.615095000000011</v>
      </c>
    </row>
    <row r="91" spans="1:6" x14ac:dyDescent="0.25">
      <c r="A91" s="1" t="s">
        <v>13</v>
      </c>
      <c r="B91">
        <v>10.4962062725316</v>
      </c>
      <c r="C91">
        <v>2.5</v>
      </c>
      <c r="D91">
        <f t="shared" si="1"/>
        <v>26.240515681329001</v>
      </c>
      <c r="E91">
        <v>99.628320000000002</v>
      </c>
      <c r="F91">
        <v>98.615095000000011</v>
      </c>
    </row>
    <row r="92" spans="1:6" x14ac:dyDescent="0.25">
      <c r="A92" s="1" t="s">
        <v>13</v>
      </c>
      <c r="B92">
        <v>10.4962062725316</v>
      </c>
      <c r="C92">
        <v>2.5</v>
      </c>
      <c r="D92">
        <f t="shared" si="1"/>
        <v>26.240515681329001</v>
      </c>
      <c r="E92">
        <v>95.786199999999994</v>
      </c>
      <c r="F92">
        <v>98.615095000000011</v>
      </c>
    </row>
    <row r="93" spans="1:6" x14ac:dyDescent="0.25">
      <c r="A93" s="1" t="s">
        <v>13</v>
      </c>
      <c r="B93">
        <v>10.4962062725316</v>
      </c>
      <c r="C93">
        <v>2.5</v>
      </c>
      <c r="D93">
        <f t="shared" si="1"/>
        <v>26.240515681329001</v>
      </c>
      <c r="E93">
        <v>98.386780000000002</v>
      </c>
      <c r="F93">
        <v>98.615095000000011</v>
      </c>
    </row>
    <row r="94" spans="1:6" x14ac:dyDescent="0.25">
      <c r="A94" s="1" t="s">
        <v>13</v>
      </c>
      <c r="B94">
        <v>10.4962062725316</v>
      </c>
      <c r="C94">
        <v>2.5</v>
      </c>
      <c r="D94">
        <f t="shared" si="1"/>
        <v>26.240515681329001</v>
      </c>
      <c r="E94">
        <v>98.313320000000004</v>
      </c>
      <c r="F94">
        <v>98.615095000000011</v>
      </c>
    </row>
    <row r="95" spans="1:6" x14ac:dyDescent="0.25">
      <c r="A95" s="1" t="s">
        <v>13</v>
      </c>
      <c r="B95">
        <v>10.4962062725316</v>
      </c>
      <c r="C95">
        <v>2.5</v>
      </c>
      <c r="D95">
        <f t="shared" si="1"/>
        <v>26.240515681329001</v>
      </c>
      <c r="E95">
        <v>99.987780000000001</v>
      </c>
      <c r="F95">
        <v>98.615095000000011</v>
      </c>
    </row>
    <row r="96" spans="1:6" x14ac:dyDescent="0.25">
      <c r="A96" s="1" t="s">
        <v>13</v>
      </c>
      <c r="B96">
        <v>10.4962062725316</v>
      </c>
      <c r="C96">
        <v>3</v>
      </c>
      <c r="D96">
        <f t="shared" si="1"/>
        <v>31.488618817594798</v>
      </c>
      <c r="E96">
        <v>99.685699999999997</v>
      </c>
      <c r="F96">
        <v>98.886814999999999</v>
      </c>
    </row>
    <row r="97" spans="1:6" x14ac:dyDescent="0.25">
      <c r="A97" s="1" t="s">
        <v>13</v>
      </c>
      <c r="B97">
        <v>10.4962062725316</v>
      </c>
      <c r="C97">
        <v>3</v>
      </c>
      <c r="D97">
        <f t="shared" si="1"/>
        <v>31.488618817594798</v>
      </c>
      <c r="E97">
        <v>99.840710000000001</v>
      </c>
      <c r="F97">
        <v>98.886814999999999</v>
      </c>
    </row>
    <row r="98" spans="1:6" x14ac:dyDescent="0.25">
      <c r="A98" s="1" t="s">
        <v>13</v>
      </c>
      <c r="B98">
        <v>10.4962062725316</v>
      </c>
      <c r="C98">
        <v>3</v>
      </c>
      <c r="D98">
        <f t="shared" si="1"/>
        <v>31.488618817594798</v>
      </c>
      <c r="E98">
        <v>96.554699999999997</v>
      </c>
      <c r="F98">
        <v>98.886814999999999</v>
      </c>
    </row>
    <row r="99" spans="1:6" x14ac:dyDescent="0.25">
      <c r="A99" s="1" t="s">
        <v>13</v>
      </c>
      <c r="B99">
        <v>10.4962062725316</v>
      </c>
      <c r="C99">
        <v>3</v>
      </c>
      <c r="D99">
        <f t="shared" si="1"/>
        <v>31.488618817594798</v>
      </c>
      <c r="E99">
        <v>98.697760000000002</v>
      </c>
      <c r="F99">
        <v>98.886814999999999</v>
      </c>
    </row>
    <row r="100" spans="1:6" x14ac:dyDescent="0.25">
      <c r="A100" s="1" t="s">
        <v>13</v>
      </c>
      <c r="B100">
        <v>10.4962062725316</v>
      </c>
      <c r="C100">
        <v>3</v>
      </c>
      <c r="D100">
        <f t="shared" si="1"/>
        <v>31.488618817594798</v>
      </c>
      <c r="E100">
        <v>98.542019999999994</v>
      </c>
      <c r="F100">
        <v>98.886814999999999</v>
      </c>
    </row>
    <row r="101" spans="1:6" x14ac:dyDescent="0.25">
      <c r="A101" s="1" t="s">
        <v>13</v>
      </c>
      <c r="B101">
        <v>10.4962062725316</v>
      </c>
      <c r="C101">
        <v>3</v>
      </c>
      <c r="D101">
        <f t="shared" si="1"/>
        <v>31.488618817594798</v>
      </c>
      <c r="E101">
        <v>100</v>
      </c>
      <c r="F101">
        <v>98.886814999999999</v>
      </c>
    </row>
    <row r="102" spans="1:6" x14ac:dyDescent="0.25">
      <c r="A102" s="1" t="s">
        <v>15</v>
      </c>
      <c r="B102">
        <v>2.4342595096267674</v>
      </c>
      <c r="C102">
        <v>0</v>
      </c>
      <c r="D102">
        <f t="shared" si="1"/>
        <v>0</v>
      </c>
      <c r="E102">
        <v>0</v>
      </c>
      <c r="F102">
        <v>0</v>
      </c>
    </row>
    <row r="103" spans="1:6" x14ac:dyDescent="0.25">
      <c r="A103" s="1" t="s">
        <v>15</v>
      </c>
      <c r="B103">
        <v>2.4342595096267674</v>
      </c>
      <c r="C103">
        <v>0</v>
      </c>
      <c r="D103">
        <f t="shared" si="1"/>
        <v>0</v>
      </c>
      <c r="E103">
        <v>0</v>
      </c>
      <c r="F103">
        <v>0</v>
      </c>
    </row>
    <row r="104" spans="1:6" x14ac:dyDescent="0.25">
      <c r="A104" s="1" t="s">
        <v>15</v>
      </c>
      <c r="B104">
        <v>2.4342595096267674</v>
      </c>
      <c r="C104">
        <v>0</v>
      </c>
      <c r="D104">
        <f t="shared" si="1"/>
        <v>0</v>
      </c>
      <c r="E104">
        <v>0</v>
      </c>
      <c r="F104">
        <v>0</v>
      </c>
    </row>
    <row r="105" spans="1:6" x14ac:dyDescent="0.25">
      <c r="A105" s="1" t="s">
        <v>15</v>
      </c>
      <c r="B105">
        <v>2.4342595096267674</v>
      </c>
      <c r="C105">
        <v>0</v>
      </c>
      <c r="D105">
        <f t="shared" si="1"/>
        <v>0</v>
      </c>
      <c r="E105">
        <v>0</v>
      </c>
      <c r="F105">
        <v>0</v>
      </c>
    </row>
    <row r="106" spans="1:6" x14ac:dyDescent="0.25">
      <c r="A106" s="1" t="s">
        <v>15</v>
      </c>
      <c r="B106">
        <v>2.4342595096267701</v>
      </c>
      <c r="C106">
        <v>0.1</v>
      </c>
      <c r="D106">
        <f t="shared" si="1"/>
        <v>0.24342595096267702</v>
      </c>
      <c r="E106">
        <v>31.769179999999999</v>
      </c>
      <c r="F106">
        <v>33.675139999999999</v>
      </c>
    </row>
    <row r="107" spans="1:6" x14ac:dyDescent="0.25">
      <c r="A107" s="1" t="s">
        <v>15</v>
      </c>
      <c r="B107">
        <v>2.4342595096267701</v>
      </c>
      <c r="C107">
        <v>0.1</v>
      </c>
      <c r="D107">
        <f t="shared" si="1"/>
        <v>0.24342595096267702</v>
      </c>
      <c r="E107">
        <v>30.248429999999999</v>
      </c>
      <c r="F107">
        <v>33.675139999999999</v>
      </c>
    </row>
    <row r="108" spans="1:6" x14ac:dyDescent="0.25">
      <c r="A108" s="1" t="s">
        <v>15</v>
      </c>
      <c r="B108">
        <v>2.4342595096267701</v>
      </c>
      <c r="C108">
        <v>0.1</v>
      </c>
      <c r="D108">
        <f t="shared" si="1"/>
        <v>0.24342595096267702</v>
      </c>
      <c r="E108">
        <v>32.385190000000001</v>
      </c>
      <c r="F108">
        <v>33.675139999999999</v>
      </c>
    </row>
    <row r="109" spans="1:6" x14ac:dyDescent="0.25">
      <c r="A109" s="1" t="s">
        <v>15</v>
      </c>
      <c r="B109">
        <v>2.4342595096267701</v>
      </c>
      <c r="C109">
        <v>0.1</v>
      </c>
      <c r="D109">
        <f t="shared" si="1"/>
        <v>0.24342595096267702</v>
      </c>
      <c r="E109">
        <v>40.297759999999997</v>
      </c>
      <c r="F109">
        <v>33.675139999999999</v>
      </c>
    </row>
    <row r="110" spans="1:6" x14ac:dyDescent="0.25">
      <c r="A110" s="1" t="s">
        <v>15</v>
      </c>
      <c r="B110">
        <v>2.4342595096267701</v>
      </c>
      <c r="C110">
        <v>0.25</v>
      </c>
      <c r="D110">
        <f t="shared" si="1"/>
        <v>0.60856487740669252</v>
      </c>
      <c r="E110">
        <v>50.063409999999998</v>
      </c>
      <c r="F110">
        <v>55.229592499999995</v>
      </c>
    </row>
    <row r="111" spans="1:6" x14ac:dyDescent="0.25">
      <c r="A111" s="1" t="s">
        <v>15</v>
      </c>
      <c r="B111">
        <v>2.4342595096267701</v>
      </c>
      <c r="C111">
        <v>0.25</v>
      </c>
      <c r="D111">
        <f t="shared" si="1"/>
        <v>0.60856487740669252</v>
      </c>
      <c r="E111">
        <v>53.883830000000003</v>
      </c>
      <c r="F111">
        <v>55.229592499999995</v>
      </c>
    </row>
    <row r="112" spans="1:6" x14ac:dyDescent="0.25">
      <c r="A112" s="1" t="s">
        <v>15</v>
      </c>
      <c r="B112">
        <v>2.4342595096267701</v>
      </c>
      <c r="C112">
        <v>0.25</v>
      </c>
      <c r="D112">
        <f t="shared" si="1"/>
        <v>0.60856487740669252</v>
      </c>
      <c r="E112">
        <v>43.081479999999999</v>
      </c>
      <c r="F112">
        <v>55.229592499999995</v>
      </c>
    </row>
    <row r="113" spans="1:6" x14ac:dyDescent="0.25">
      <c r="A113" s="1" t="s">
        <v>15</v>
      </c>
      <c r="B113">
        <v>2.4342595096267701</v>
      </c>
      <c r="C113">
        <v>0.25</v>
      </c>
      <c r="D113">
        <f t="shared" si="1"/>
        <v>0.60856487740669252</v>
      </c>
      <c r="E113">
        <v>73.889650000000003</v>
      </c>
      <c r="F113">
        <v>55.229592499999995</v>
      </c>
    </row>
    <row r="114" spans="1:6" x14ac:dyDescent="0.25">
      <c r="A114" s="1" t="s">
        <v>15</v>
      </c>
      <c r="B114">
        <v>2.4342595096267701</v>
      </c>
      <c r="C114">
        <v>0.5</v>
      </c>
      <c r="D114">
        <f t="shared" si="1"/>
        <v>1.217129754813385</v>
      </c>
      <c r="E114">
        <v>70.418520000000001</v>
      </c>
      <c r="F114">
        <v>77.969680000000011</v>
      </c>
    </row>
    <row r="115" spans="1:6" x14ac:dyDescent="0.25">
      <c r="A115" s="1" t="s">
        <v>15</v>
      </c>
      <c r="B115">
        <v>2.4342595096267701</v>
      </c>
      <c r="C115">
        <v>0.5</v>
      </c>
      <c r="D115">
        <f t="shared" si="1"/>
        <v>1.217129754813385</v>
      </c>
      <c r="E115">
        <v>71.728480000000005</v>
      </c>
      <c r="F115">
        <v>77.969680000000011</v>
      </c>
    </row>
    <row r="116" spans="1:6" x14ac:dyDescent="0.25">
      <c r="A116" s="1" t="s">
        <v>15</v>
      </c>
      <c r="B116">
        <v>2.4342595096267701</v>
      </c>
      <c r="C116">
        <v>0.5</v>
      </c>
      <c r="D116">
        <f t="shared" si="1"/>
        <v>1.217129754813385</v>
      </c>
      <c r="E116">
        <v>81.629630000000006</v>
      </c>
      <c r="F116">
        <v>77.969680000000011</v>
      </c>
    </row>
    <row r="117" spans="1:6" x14ac:dyDescent="0.25">
      <c r="A117" s="1" t="s">
        <v>15</v>
      </c>
      <c r="B117">
        <v>2.4342595096267701</v>
      </c>
      <c r="C117">
        <v>0.5</v>
      </c>
      <c r="D117">
        <f t="shared" si="1"/>
        <v>1.217129754813385</v>
      </c>
      <c r="E117">
        <v>88.102090000000004</v>
      </c>
      <c r="F117">
        <v>77.969680000000011</v>
      </c>
    </row>
    <row r="118" spans="1:6" x14ac:dyDescent="0.25">
      <c r="A118" s="1" t="s">
        <v>15</v>
      </c>
      <c r="B118">
        <v>2.4342595096267701</v>
      </c>
      <c r="C118">
        <v>0.75</v>
      </c>
      <c r="D118">
        <f t="shared" si="1"/>
        <v>1.8256946322200776</v>
      </c>
      <c r="E118">
        <v>76.632850000000005</v>
      </c>
      <c r="F118">
        <v>84.585850000000008</v>
      </c>
    </row>
    <row r="119" spans="1:6" x14ac:dyDescent="0.25">
      <c r="A119" s="1" t="s">
        <v>15</v>
      </c>
      <c r="B119">
        <v>2.4342595096267701</v>
      </c>
      <c r="C119">
        <v>0.75</v>
      </c>
      <c r="D119">
        <f t="shared" si="1"/>
        <v>1.8256946322200776</v>
      </c>
      <c r="E119">
        <v>80.283410000000003</v>
      </c>
      <c r="F119">
        <v>84.585850000000008</v>
      </c>
    </row>
    <row r="120" spans="1:6" x14ac:dyDescent="0.25">
      <c r="A120" s="1" t="s">
        <v>15</v>
      </c>
      <c r="B120">
        <v>2.4342595096267701</v>
      </c>
      <c r="C120">
        <v>0.75</v>
      </c>
      <c r="D120">
        <f t="shared" si="1"/>
        <v>1.8256946322200776</v>
      </c>
      <c r="E120">
        <v>87.970370000000003</v>
      </c>
      <c r="F120">
        <v>84.585850000000008</v>
      </c>
    </row>
    <row r="121" spans="1:6" x14ac:dyDescent="0.25">
      <c r="A121" s="1" t="s">
        <v>15</v>
      </c>
      <c r="B121">
        <v>2.4342595096267701</v>
      </c>
      <c r="C121">
        <v>0.75</v>
      </c>
      <c r="D121">
        <f t="shared" si="1"/>
        <v>1.8256946322200776</v>
      </c>
      <c r="E121">
        <v>93.456770000000006</v>
      </c>
      <c r="F121">
        <v>84.585850000000008</v>
      </c>
    </row>
    <row r="122" spans="1:6" x14ac:dyDescent="0.25">
      <c r="A122" s="1" t="s">
        <v>15</v>
      </c>
      <c r="B122">
        <v>2.4342595096267701</v>
      </c>
      <c r="C122">
        <v>1</v>
      </c>
      <c r="D122">
        <f t="shared" si="1"/>
        <v>2.4342595096267701</v>
      </c>
      <c r="E122">
        <v>78.471779999999995</v>
      </c>
      <c r="F122">
        <v>88.242384999999999</v>
      </c>
    </row>
    <row r="123" spans="1:6" x14ac:dyDescent="0.25">
      <c r="A123" s="1" t="s">
        <v>15</v>
      </c>
      <c r="B123">
        <v>2.4342595096267701</v>
      </c>
      <c r="C123">
        <v>1</v>
      </c>
      <c r="D123">
        <f t="shared" si="1"/>
        <v>2.4342595096267701</v>
      </c>
      <c r="E123">
        <v>89.135760000000005</v>
      </c>
      <c r="F123">
        <v>88.242384999999999</v>
      </c>
    </row>
    <row r="124" spans="1:6" x14ac:dyDescent="0.25">
      <c r="A124" s="1" t="s">
        <v>15</v>
      </c>
      <c r="B124">
        <v>2.4342595096267701</v>
      </c>
      <c r="C124">
        <v>1</v>
      </c>
      <c r="D124">
        <f t="shared" si="1"/>
        <v>2.4342595096267701</v>
      </c>
      <c r="E124">
        <v>91.22963</v>
      </c>
      <c r="F124">
        <v>88.242384999999999</v>
      </c>
    </row>
    <row r="125" spans="1:6" x14ac:dyDescent="0.25">
      <c r="A125" s="1" t="s">
        <v>15</v>
      </c>
      <c r="B125">
        <v>2.4342595096267701</v>
      </c>
      <c r="C125">
        <v>1</v>
      </c>
      <c r="D125">
        <f t="shared" si="1"/>
        <v>2.4342595096267701</v>
      </c>
      <c r="E125">
        <v>94.132369999999995</v>
      </c>
      <c r="F125">
        <v>88.242384999999999</v>
      </c>
    </row>
    <row r="126" spans="1:6" x14ac:dyDescent="0.25">
      <c r="A126" s="1" t="s">
        <v>15</v>
      </c>
      <c r="B126">
        <v>2.4342595096267701</v>
      </c>
      <c r="C126">
        <v>1.5</v>
      </c>
      <c r="D126">
        <f t="shared" si="1"/>
        <v>3.6513892644401551</v>
      </c>
      <c r="E126">
        <v>86.778689999999997</v>
      </c>
      <c r="F126">
        <v>92.973452500000008</v>
      </c>
    </row>
    <row r="127" spans="1:6" x14ac:dyDescent="0.25">
      <c r="A127" s="1" t="s">
        <v>15</v>
      </c>
      <c r="B127">
        <v>2.4342595096267701</v>
      </c>
      <c r="C127">
        <v>1.5</v>
      </c>
      <c r="D127">
        <f t="shared" si="1"/>
        <v>3.6513892644401551</v>
      </c>
      <c r="E127">
        <v>93.771870000000007</v>
      </c>
      <c r="F127">
        <v>92.973452500000008</v>
      </c>
    </row>
    <row r="128" spans="1:6" x14ac:dyDescent="0.25">
      <c r="A128" s="1" t="s">
        <v>15</v>
      </c>
      <c r="B128">
        <v>2.4342595096267701</v>
      </c>
      <c r="C128">
        <v>1.5</v>
      </c>
      <c r="D128">
        <f t="shared" si="1"/>
        <v>3.6513892644401551</v>
      </c>
      <c r="E128">
        <v>96.948149999999998</v>
      </c>
      <c r="F128">
        <v>92.973452500000008</v>
      </c>
    </row>
    <row r="129" spans="1:6" x14ac:dyDescent="0.25">
      <c r="A129" s="1" t="s">
        <v>15</v>
      </c>
      <c r="B129">
        <v>2.4342595096267701</v>
      </c>
      <c r="C129">
        <v>1.5</v>
      </c>
      <c r="D129">
        <f t="shared" si="1"/>
        <v>3.6513892644401551</v>
      </c>
      <c r="E129">
        <v>94.395099999999999</v>
      </c>
      <c r="F129">
        <v>92.973452500000008</v>
      </c>
    </row>
    <row r="130" spans="1:6" x14ac:dyDescent="0.25">
      <c r="A130" s="1" t="s">
        <v>15</v>
      </c>
      <c r="B130">
        <v>2.4342595096267701</v>
      </c>
      <c r="C130">
        <v>2</v>
      </c>
      <c r="D130">
        <f t="shared" si="1"/>
        <v>4.8685190192535401</v>
      </c>
      <c r="E130">
        <v>96.956249999999997</v>
      </c>
      <c r="F130">
        <v>97.719554999999986</v>
      </c>
    </row>
    <row r="131" spans="1:6" x14ac:dyDescent="0.25">
      <c r="A131" s="1" t="s">
        <v>15</v>
      </c>
      <c r="B131">
        <v>2.4342595096267701</v>
      </c>
      <c r="C131">
        <v>2</v>
      </c>
      <c r="D131">
        <f t="shared" ref="D131:D194" si="2">C131*B131</f>
        <v>4.8685190192535401</v>
      </c>
      <c r="E131">
        <v>95.888729999999995</v>
      </c>
      <c r="F131">
        <v>97.719554999999986</v>
      </c>
    </row>
    <row r="132" spans="1:6" x14ac:dyDescent="0.25">
      <c r="A132" s="1" t="s">
        <v>15</v>
      </c>
      <c r="B132">
        <v>2.4342595096267701</v>
      </c>
      <c r="C132">
        <v>2</v>
      </c>
      <c r="D132">
        <f t="shared" si="2"/>
        <v>4.8685190192535401</v>
      </c>
      <c r="E132">
        <v>98.133330000000001</v>
      </c>
      <c r="F132">
        <v>97.719554999999986</v>
      </c>
    </row>
    <row r="133" spans="1:6" x14ac:dyDescent="0.25">
      <c r="A133" s="1" t="s">
        <v>15</v>
      </c>
      <c r="B133">
        <v>2.4342595096267701</v>
      </c>
      <c r="C133">
        <v>2</v>
      </c>
      <c r="D133">
        <f t="shared" si="2"/>
        <v>4.8685190192535401</v>
      </c>
      <c r="E133">
        <v>99.899910000000006</v>
      </c>
      <c r="F133">
        <v>97.719554999999986</v>
      </c>
    </row>
    <row r="134" spans="1:6" x14ac:dyDescent="0.25">
      <c r="A134" s="1" t="s">
        <v>15</v>
      </c>
      <c r="B134">
        <v>2.4342595096267701</v>
      </c>
      <c r="C134">
        <v>2.5</v>
      </c>
      <c r="D134">
        <f t="shared" si="2"/>
        <v>6.0856487740669252</v>
      </c>
      <c r="E134">
        <v>99.017120000000006</v>
      </c>
      <c r="F134">
        <v>98.830422499999997</v>
      </c>
    </row>
    <row r="135" spans="1:6" x14ac:dyDescent="0.25">
      <c r="A135" s="1" t="s">
        <v>15</v>
      </c>
      <c r="B135">
        <v>2.4342595096267701</v>
      </c>
      <c r="C135">
        <v>2.5</v>
      </c>
      <c r="D135">
        <f t="shared" si="2"/>
        <v>6.0856487740669252</v>
      </c>
      <c r="E135">
        <v>98.023089999999996</v>
      </c>
      <c r="F135">
        <v>98.830422499999997</v>
      </c>
    </row>
    <row r="136" spans="1:6" x14ac:dyDescent="0.25">
      <c r="A136" s="1" t="s">
        <v>15</v>
      </c>
      <c r="B136">
        <v>2.4342595096267701</v>
      </c>
      <c r="C136">
        <v>2.5</v>
      </c>
      <c r="D136">
        <f t="shared" si="2"/>
        <v>6.0856487740669252</v>
      </c>
      <c r="E136">
        <v>98.281480000000002</v>
      </c>
      <c r="F136">
        <v>98.830422499999997</v>
      </c>
    </row>
    <row r="137" spans="1:6" x14ac:dyDescent="0.25">
      <c r="A137" s="1" t="s">
        <v>15</v>
      </c>
      <c r="B137">
        <v>2.4342595096267701</v>
      </c>
      <c r="C137">
        <v>2.5</v>
      </c>
      <c r="D137">
        <f t="shared" si="2"/>
        <v>6.0856487740669252</v>
      </c>
      <c r="E137">
        <v>100</v>
      </c>
      <c r="F137">
        <v>98.830422499999997</v>
      </c>
    </row>
    <row r="138" spans="1:6" x14ac:dyDescent="0.25">
      <c r="A138" s="1" t="s">
        <v>15</v>
      </c>
      <c r="B138">
        <v>2.4342595096267701</v>
      </c>
      <c r="C138">
        <v>3</v>
      </c>
      <c r="D138">
        <f t="shared" si="2"/>
        <v>7.3027785288803102</v>
      </c>
      <c r="E138">
        <v>99.334180000000003</v>
      </c>
      <c r="F138">
        <v>99.286962500000001</v>
      </c>
    </row>
    <row r="139" spans="1:6" x14ac:dyDescent="0.25">
      <c r="A139" s="1" t="s">
        <v>15</v>
      </c>
      <c r="B139">
        <v>2.4342595096267701</v>
      </c>
      <c r="C139">
        <v>3</v>
      </c>
      <c r="D139">
        <f t="shared" si="2"/>
        <v>7.3027785288803102</v>
      </c>
      <c r="E139">
        <v>98.880340000000004</v>
      </c>
      <c r="F139">
        <v>99.286962500000001</v>
      </c>
    </row>
    <row r="140" spans="1:6" x14ac:dyDescent="0.25">
      <c r="A140" s="1" t="s">
        <v>15</v>
      </c>
      <c r="B140">
        <v>2.4342595096267701</v>
      </c>
      <c r="C140">
        <v>3</v>
      </c>
      <c r="D140">
        <f t="shared" si="2"/>
        <v>7.3027785288803102</v>
      </c>
      <c r="E140">
        <v>98.933329999999998</v>
      </c>
      <c r="F140">
        <v>99.286962500000001</v>
      </c>
    </row>
    <row r="141" spans="1:6" x14ac:dyDescent="0.25">
      <c r="A141" s="1" t="s">
        <v>15</v>
      </c>
      <c r="B141">
        <v>2.4342595096267701</v>
      </c>
      <c r="C141">
        <v>3</v>
      </c>
      <c r="D141">
        <f t="shared" si="2"/>
        <v>7.3027785288803102</v>
      </c>
      <c r="E141">
        <v>100</v>
      </c>
      <c r="F141">
        <v>99.286962500000001</v>
      </c>
    </row>
    <row r="142" spans="1:6" x14ac:dyDescent="0.25">
      <c r="A142" s="1" t="s">
        <v>17</v>
      </c>
      <c r="B142">
        <v>5.6516441557248402</v>
      </c>
      <c r="C142">
        <v>0</v>
      </c>
      <c r="D142">
        <f t="shared" si="2"/>
        <v>0</v>
      </c>
      <c r="E142">
        <v>0</v>
      </c>
      <c r="F142">
        <v>0</v>
      </c>
    </row>
    <row r="143" spans="1:6" x14ac:dyDescent="0.25">
      <c r="A143" s="1" t="s">
        <v>17</v>
      </c>
      <c r="B143">
        <v>5.6516441557248402</v>
      </c>
      <c r="C143">
        <v>0</v>
      </c>
      <c r="D143">
        <f t="shared" si="2"/>
        <v>0</v>
      </c>
      <c r="E143">
        <v>0</v>
      </c>
      <c r="F143">
        <v>0</v>
      </c>
    </row>
    <row r="144" spans="1:6" x14ac:dyDescent="0.25">
      <c r="A144" s="1" t="s">
        <v>17</v>
      </c>
      <c r="B144">
        <v>5.6516441557248402</v>
      </c>
      <c r="C144">
        <v>0</v>
      </c>
      <c r="D144">
        <f t="shared" si="2"/>
        <v>0</v>
      </c>
      <c r="E144">
        <v>0</v>
      </c>
      <c r="F144">
        <v>0</v>
      </c>
    </row>
    <row r="145" spans="1:6" x14ac:dyDescent="0.25">
      <c r="A145" s="1" t="s">
        <v>17</v>
      </c>
      <c r="B145">
        <v>5.6516441557248402</v>
      </c>
      <c r="C145">
        <v>0</v>
      </c>
      <c r="D145">
        <f t="shared" si="2"/>
        <v>0</v>
      </c>
      <c r="E145">
        <v>0</v>
      </c>
      <c r="F145">
        <v>0</v>
      </c>
    </row>
    <row r="146" spans="1:6" x14ac:dyDescent="0.25">
      <c r="A146" s="1" t="s">
        <v>17</v>
      </c>
      <c r="B146">
        <v>5.6516441557248402</v>
      </c>
      <c r="C146">
        <v>0.1</v>
      </c>
      <c r="D146">
        <f t="shared" si="2"/>
        <v>0.56516441557248409</v>
      </c>
      <c r="E146">
        <v>21.157209999999999</v>
      </c>
      <c r="F146">
        <v>19.468722249999999</v>
      </c>
    </row>
    <row r="147" spans="1:6" x14ac:dyDescent="0.25">
      <c r="A147" s="1" t="s">
        <v>17</v>
      </c>
      <c r="B147">
        <v>5.6516441557248402</v>
      </c>
      <c r="C147">
        <v>0.1</v>
      </c>
      <c r="D147">
        <f t="shared" si="2"/>
        <v>0.56516441557248409</v>
      </c>
      <c r="E147">
        <v>27.325769999999999</v>
      </c>
      <c r="F147">
        <v>19.468722249999999</v>
      </c>
    </row>
    <row r="148" spans="1:6" x14ac:dyDescent="0.25">
      <c r="A148" s="1" t="s">
        <v>17</v>
      </c>
      <c r="B148">
        <v>5.6516441557248402</v>
      </c>
      <c r="C148">
        <v>0.1</v>
      </c>
      <c r="D148">
        <f t="shared" si="2"/>
        <v>0.56516441557248409</v>
      </c>
      <c r="E148">
        <v>7.3482690000000002</v>
      </c>
      <c r="F148">
        <v>19.468722249999999</v>
      </c>
    </row>
    <row r="149" spans="1:6" x14ac:dyDescent="0.25">
      <c r="A149" s="1" t="s">
        <v>17</v>
      </c>
      <c r="B149">
        <v>5.6516441557248402</v>
      </c>
      <c r="C149">
        <v>0.1</v>
      </c>
      <c r="D149">
        <f t="shared" si="2"/>
        <v>0.56516441557248409</v>
      </c>
      <c r="E149">
        <v>22.04364</v>
      </c>
      <c r="F149">
        <v>19.468722249999999</v>
      </c>
    </row>
    <row r="150" spans="1:6" x14ac:dyDescent="0.25">
      <c r="A150" s="1" t="s">
        <v>17</v>
      </c>
      <c r="B150">
        <v>5.6516441557248402</v>
      </c>
      <c r="C150">
        <v>0.25</v>
      </c>
      <c r="D150">
        <f t="shared" si="2"/>
        <v>1.4129110389312101</v>
      </c>
      <c r="E150">
        <v>28.70364</v>
      </c>
      <c r="F150">
        <v>27.681024999999998</v>
      </c>
    </row>
    <row r="151" spans="1:6" x14ac:dyDescent="0.25">
      <c r="A151" s="1" t="s">
        <v>17</v>
      </c>
      <c r="B151">
        <v>5.6516441557248402</v>
      </c>
      <c r="C151">
        <v>0.25</v>
      </c>
      <c r="D151">
        <f t="shared" si="2"/>
        <v>1.4129110389312101</v>
      </c>
      <c r="E151">
        <v>34.348999999999997</v>
      </c>
      <c r="F151">
        <v>27.681024999999998</v>
      </c>
    </row>
    <row r="152" spans="1:6" x14ac:dyDescent="0.25">
      <c r="A152" s="1" t="s">
        <v>17</v>
      </c>
      <c r="B152">
        <v>5.6516441557248402</v>
      </c>
      <c r="C152">
        <v>0.25</v>
      </c>
      <c r="D152">
        <f t="shared" si="2"/>
        <v>1.4129110389312101</v>
      </c>
      <c r="E152">
        <v>17.002040000000001</v>
      </c>
      <c r="F152">
        <v>27.681024999999998</v>
      </c>
    </row>
    <row r="153" spans="1:6" x14ac:dyDescent="0.25">
      <c r="A153" s="1" t="s">
        <v>17</v>
      </c>
      <c r="B153">
        <v>5.6516441557248402</v>
      </c>
      <c r="C153">
        <v>0.25</v>
      </c>
      <c r="D153">
        <f t="shared" si="2"/>
        <v>1.4129110389312101</v>
      </c>
      <c r="E153">
        <v>30.669419999999999</v>
      </c>
      <c r="F153">
        <v>27.681024999999998</v>
      </c>
    </row>
    <row r="154" spans="1:6" x14ac:dyDescent="0.25">
      <c r="A154" s="1" t="s">
        <v>17</v>
      </c>
      <c r="B154">
        <v>5.6516441557248402</v>
      </c>
      <c r="C154">
        <v>0.5</v>
      </c>
      <c r="D154">
        <f t="shared" si="2"/>
        <v>2.8258220778624201</v>
      </c>
      <c r="E154">
        <v>51.556530000000002</v>
      </c>
      <c r="F154">
        <v>50.819312500000002</v>
      </c>
    </row>
    <row r="155" spans="1:6" x14ac:dyDescent="0.25">
      <c r="A155" s="1" t="s">
        <v>17</v>
      </c>
      <c r="B155">
        <v>5.6516441557248402</v>
      </c>
      <c r="C155">
        <v>0.5</v>
      </c>
      <c r="D155">
        <f t="shared" si="2"/>
        <v>2.8258220778624201</v>
      </c>
      <c r="E155">
        <v>55.418689999999998</v>
      </c>
      <c r="F155">
        <v>50.819312500000002</v>
      </c>
    </row>
    <row r="156" spans="1:6" x14ac:dyDescent="0.25">
      <c r="A156" s="1" t="s">
        <v>17</v>
      </c>
      <c r="B156">
        <v>5.6516441557248402</v>
      </c>
      <c r="C156">
        <v>0.5</v>
      </c>
      <c r="D156">
        <f t="shared" si="2"/>
        <v>2.8258220778624201</v>
      </c>
      <c r="E156">
        <v>42.777999999999999</v>
      </c>
      <c r="F156">
        <v>50.819312500000002</v>
      </c>
    </row>
    <row r="157" spans="1:6" x14ac:dyDescent="0.25">
      <c r="A157" s="1" t="s">
        <v>17</v>
      </c>
      <c r="B157">
        <v>5.6516441557248402</v>
      </c>
      <c r="C157">
        <v>0.5</v>
      </c>
      <c r="D157">
        <f t="shared" si="2"/>
        <v>2.8258220778624201</v>
      </c>
      <c r="E157">
        <v>53.524030000000003</v>
      </c>
      <c r="F157">
        <v>50.819312500000002</v>
      </c>
    </row>
    <row r="158" spans="1:6" x14ac:dyDescent="0.25">
      <c r="A158" s="1" t="s">
        <v>17</v>
      </c>
      <c r="B158">
        <v>5.6516441557248402</v>
      </c>
      <c r="C158">
        <v>0.75</v>
      </c>
      <c r="D158">
        <f t="shared" si="2"/>
        <v>4.2387331167936306</v>
      </c>
      <c r="E158">
        <v>68.506889999999999</v>
      </c>
      <c r="F158">
        <v>72.555194999999998</v>
      </c>
    </row>
    <row r="159" spans="1:6" x14ac:dyDescent="0.25">
      <c r="A159" s="1" t="s">
        <v>17</v>
      </c>
      <c r="B159">
        <v>5.6516441557248402</v>
      </c>
      <c r="C159">
        <v>0.75</v>
      </c>
      <c r="D159">
        <f t="shared" si="2"/>
        <v>4.2387331167936306</v>
      </c>
      <c r="E159">
        <v>77.460830000000001</v>
      </c>
      <c r="F159">
        <v>72.555194999999998</v>
      </c>
    </row>
    <row r="160" spans="1:6" x14ac:dyDescent="0.25">
      <c r="A160" s="1" t="s">
        <v>17</v>
      </c>
      <c r="B160">
        <v>5.6516441557248402</v>
      </c>
      <c r="C160">
        <v>0.75</v>
      </c>
      <c r="D160">
        <f t="shared" si="2"/>
        <v>4.2387331167936306</v>
      </c>
      <c r="E160">
        <v>64.040729999999996</v>
      </c>
      <c r="F160">
        <v>72.555194999999998</v>
      </c>
    </row>
    <row r="161" spans="1:6" x14ac:dyDescent="0.25">
      <c r="A161" s="1" t="s">
        <v>17</v>
      </c>
      <c r="B161">
        <v>5.6516441557248402</v>
      </c>
      <c r="C161">
        <v>0.75</v>
      </c>
      <c r="D161">
        <f t="shared" si="2"/>
        <v>4.2387331167936306</v>
      </c>
      <c r="E161">
        <v>80.212329999999994</v>
      </c>
      <c r="F161">
        <v>72.555194999999998</v>
      </c>
    </row>
    <row r="162" spans="1:6" x14ac:dyDescent="0.25">
      <c r="A162" s="1" t="s">
        <v>17</v>
      </c>
      <c r="B162">
        <v>5.6516441557248402</v>
      </c>
      <c r="C162">
        <v>1</v>
      </c>
      <c r="D162">
        <f t="shared" si="2"/>
        <v>5.6516441557248402</v>
      </c>
      <c r="E162">
        <v>89.696460000000002</v>
      </c>
      <c r="F162">
        <v>88.196997500000009</v>
      </c>
    </row>
    <row r="163" spans="1:6" x14ac:dyDescent="0.25">
      <c r="A163" s="1" t="s">
        <v>17</v>
      </c>
      <c r="B163">
        <v>5.6516441557248402</v>
      </c>
      <c r="C163">
        <v>1</v>
      </c>
      <c r="D163">
        <f t="shared" si="2"/>
        <v>5.6516441557248402</v>
      </c>
      <c r="E163">
        <v>91.464070000000007</v>
      </c>
      <c r="F163">
        <v>88.196997500000009</v>
      </c>
    </row>
    <row r="164" spans="1:6" x14ac:dyDescent="0.25">
      <c r="A164" s="1" t="s">
        <v>17</v>
      </c>
      <c r="B164">
        <v>5.6516441557248402</v>
      </c>
      <c r="C164">
        <v>1</v>
      </c>
      <c r="D164">
        <f t="shared" si="2"/>
        <v>5.6516441557248402</v>
      </c>
      <c r="E164">
        <v>78.940939999999998</v>
      </c>
      <c r="F164">
        <v>88.196997500000009</v>
      </c>
    </row>
    <row r="165" spans="1:6" x14ac:dyDescent="0.25">
      <c r="A165" s="1" t="s">
        <v>17</v>
      </c>
      <c r="B165">
        <v>5.6516441557248402</v>
      </c>
      <c r="C165">
        <v>1</v>
      </c>
      <c r="D165">
        <f t="shared" si="2"/>
        <v>5.6516441557248402</v>
      </c>
      <c r="E165">
        <v>92.686520000000002</v>
      </c>
      <c r="F165">
        <v>88.196997500000009</v>
      </c>
    </row>
    <row r="166" spans="1:6" x14ac:dyDescent="0.25">
      <c r="A166" s="1" t="s">
        <v>17</v>
      </c>
      <c r="B166">
        <v>5.6516441557248402</v>
      </c>
      <c r="C166">
        <v>1.5</v>
      </c>
      <c r="D166">
        <f t="shared" si="2"/>
        <v>8.4774662335872613</v>
      </c>
      <c r="E166">
        <v>99.288070000000005</v>
      </c>
      <c r="F166">
        <v>98.761667500000001</v>
      </c>
    </row>
    <row r="167" spans="1:6" x14ac:dyDescent="0.25">
      <c r="A167" s="1" t="s">
        <v>17</v>
      </c>
      <c r="B167">
        <v>5.6516441557248402</v>
      </c>
      <c r="C167">
        <v>1.5</v>
      </c>
      <c r="D167">
        <f t="shared" si="2"/>
        <v>8.4774662335872613</v>
      </c>
      <c r="E167">
        <v>99.124799999999993</v>
      </c>
      <c r="F167">
        <v>98.761667500000001</v>
      </c>
    </row>
    <row r="168" spans="1:6" x14ac:dyDescent="0.25">
      <c r="A168" s="1" t="s">
        <v>17</v>
      </c>
      <c r="B168">
        <v>5.6516441557248402</v>
      </c>
      <c r="C168">
        <v>1.5</v>
      </c>
      <c r="D168">
        <f t="shared" si="2"/>
        <v>8.4774662335872613</v>
      </c>
      <c r="E168">
        <v>98.712829999999997</v>
      </c>
      <c r="F168">
        <v>98.761667500000001</v>
      </c>
    </row>
    <row r="169" spans="1:6" x14ac:dyDescent="0.25">
      <c r="A169" s="1" t="s">
        <v>17</v>
      </c>
      <c r="B169">
        <v>5.6516441557248402</v>
      </c>
      <c r="C169">
        <v>1.5</v>
      </c>
      <c r="D169">
        <f t="shared" si="2"/>
        <v>8.4774662335872613</v>
      </c>
      <c r="E169">
        <v>97.920969999999997</v>
      </c>
      <c r="F169">
        <v>98.761667500000001</v>
      </c>
    </row>
    <row r="170" spans="1:6" x14ac:dyDescent="0.25">
      <c r="A170" s="1" t="s">
        <v>17</v>
      </c>
      <c r="B170">
        <v>5.6516441557248402</v>
      </c>
      <c r="C170">
        <v>2</v>
      </c>
      <c r="D170">
        <f t="shared" si="2"/>
        <v>11.30328831144968</v>
      </c>
      <c r="E170">
        <v>99.469290000000001</v>
      </c>
      <c r="F170">
        <v>99.712594999999993</v>
      </c>
    </row>
    <row r="171" spans="1:6" x14ac:dyDescent="0.25">
      <c r="A171" s="1" t="s">
        <v>17</v>
      </c>
      <c r="B171">
        <v>5.6516441557248402</v>
      </c>
      <c r="C171">
        <v>2</v>
      </c>
      <c r="D171">
        <f t="shared" si="2"/>
        <v>11.30328831144968</v>
      </c>
      <c r="E171">
        <v>99.654240000000001</v>
      </c>
      <c r="F171">
        <v>99.712594999999993</v>
      </c>
    </row>
    <row r="172" spans="1:6" x14ac:dyDescent="0.25">
      <c r="A172" s="1" t="s">
        <v>17</v>
      </c>
      <c r="B172">
        <v>5.6516441557248402</v>
      </c>
      <c r="C172">
        <v>2</v>
      </c>
      <c r="D172">
        <f t="shared" si="2"/>
        <v>11.30328831144968</v>
      </c>
      <c r="E172">
        <v>99.918530000000004</v>
      </c>
      <c r="F172">
        <v>99.712594999999993</v>
      </c>
    </row>
    <row r="173" spans="1:6" x14ac:dyDescent="0.25">
      <c r="A173" s="1" t="s">
        <v>17</v>
      </c>
      <c r="B173">
        <v>5.6516441557248402</v>
      </c>
      <c r="C173">
        <v>2</v>
      </c>
      <c r="D173">
        <f t="shared" si="2"/>
        <v>11.30328831144968</v>
      </c>
      <c r="E173">
        <v>99.808319999999995</v>
      </c>
      <c r="F173">
        <v>99.712594999999993</v>
      </c>
    </row>
    <row r="174" spans="1:6" x14ac:dyDescent="0.25">
      <c r="A174" s="1" t="s">
        <v>17</v>
      </c>
      <c r="B174">
        <v>5.6516441557248402</v>
      </c>
      <c r="C174">
        <v>2.5</v>
      </c>
      <c r="D174">
        <f t="shared" si="2"/>
        <v>14.1291103893121</v>
      </c>
      <c r="E174">
        <v>99.559899999999999</v>
      </c>
      <c r="F174">
        <v>99.780524999999997</v>
      </c>
    </row>
    <row r="175" spans="1:6" x14ac:dyDescent="0.25">
      <c r="A175" s="1" t="s">
        <v>17</v>
      </c>
      <c r="B175">
        <v>5.6516441557248402</v>
      </c>
      <c r="C175">
        <v>2.5</v>
      </c>
      <c r="D175">
        <f t="shared" si="2"/>
        <v>14.1291103893121</v>
      </c>
      <c r="E175">
        <v>99.740679999999998</v>
      </c>
      <c r="F175">
        <v>99.780524999999997</v>
      </c>
    </row>
    <row r="176" spans="1:6" x14ac:dyDescent="0.25">
      <c r="A176" s="1" t="s">
        <v>17</v>
      </c>
      <c r="B176">
        <v>5.6516441557248402</v>
      </c>
      <c r="C176">
        <v>2.5</v>
      </c>
      <c r="D176">
        <f t="shared" si="2"/>
        <v>14.1291103893121</v>
      </c>
      <c r="E176">
        <v>99.983710000000002</v>
      </c>
      <c r="F176">
        <v>99.780524999999997</v>
      </c>
    </row>
    <row r="177" spans="1:6" x14ac:dyDescent="0.25">
      <c r="A177" s="1" t="s">
        <v>17</v>
      </c>
      <c r="B177">
        <v>5.6516441557248402</v>
      </c>
      <c r="C177">
        <v>2.5</v>
      </c>
      <c r="D177">
        <f t="shared" si="2"/>
        <v>14.1291103893121</v>
      </c>
      <c r="E177">
        <v>99.837810000000005</v>
      </c>
      <c r="F177">
        <v>99.780524999999997</v>
      </c>
    </row>
    <row r="178" spans="1:6" x14ac:dyDescent="0.25">
      <c r="A178" s="1" t="s">
        <v>17</v>
      </c>
      <c r="B178">
        <v>5.6516441557248402</v>
      </c>
      <c r="C178">
        <v>3</v>
      </c>
      <c r="D178">
        <f t="shared" si="2"/>
        <v>16.954932467174523</v>
      </c>
      <c r="E178">
        <v>99.760530000000003</v>
      </c>
      <c r="F178">
        <v>99.857282500000011</v>
      </c>
    </row>
    <row r="179" spans="1:6" x14ac:dyDescent="0.25">
      <c r="A179" s="1" t="s">
        <v>17</v>
      </c>
      <c r="B179">
        <v>5.6516441557248402</v>
      </c>
      <c r="C179">
        <v>3</v>
      </c>
      <c r="D179">
        <f t="shared" si="2"/>
        <v>16.954932467174523</v>
      </c>
      <c r="E179">
        <v>99.794709999999995</v>
      </c>
      <c r="F179">
        <v>99.857282500000011</v>
      </c>
    </row>
    <row r="180" spans="1:6" x14ac:dyDescent="0.25">
      <c r="A180" s="1" t="s">
        <v>17</v>
      </c>
      <c r="B180">
        <v>5.6516441557248402</v>
      </c>
      <c r="C180">
        <v>3</v>
      </c>
      <c r="D180">
        <f t="shared" si="2"/>
        <v>16.954932467174523</v>
      </c>
      <c r="E180">
        <v>99.991849999999999</v>
      </c>
      <c r="F180">
        <v>99.857282500000011</v>
      </c>
    </row>
    <row r="181" spans="1:6" x14ac:dyDescent="0.25">
      <c r="A181" s="1" t="s">
        <v>17</v>
      </c>
      <c r="B181">
        <v>5.6516441557248402</v>
      </c>
      <c r="C181">
        <v>3</v>
      </c>
      <c r="D181">
        <f t="shared" si="2"/>
        <v>16.954932467174523</v>
      </c>
      <c r="E181">
        <v>99.882040000000003</v>
      </c>
      <c r="F181">
        <v>99.857282500000011</v>
      </c>
    </row>
    <row r="182" spans="1:6" x14ac:dyDescent="0.25">
      <c r="A182" s="1" t="s">
        <v>48</v>
      </c>
      <c r="B182">
        <v>3.2305605908686812</v>
      </c>
      <c r="C182">
        <v>0</v>
      </c>
      <c r="D182">
        <f t="shared" si="2"/>
        <v>0</v>
      </c>
      <c r="E182">
        <v>0</v>
      </c>
      <c r="F182">
        <v>0</v>
      </c>
    </row>
    <row r="183" spans="1:6" x14ac:dyDescent="0.25">
      <c r="A183" s="1" t="s">
        <v>48</v>
      </c>
      <c r="B183">
        <v>3.2305605908686812</v>
      </c>
      <c r="C183">
        <v>0</v>
      </c>
      <c r="D183">
        <f t="shared" si="2"/>
        <v>0</v>
      </c>
      <c r="E183">
        <v>0</v>
      </c>
      <c r="F183">
        <v>0</v>
      </c>
    </row>
    <row r="184" spans="1:6" x14ac:dyDescent="0.25">
      <c r="A184" s="1" t="s">
        <v>48</v>
      </c>
      <c r="B184">
        <v>3.2305605908686812</v>
      </c>
      <c r="C184">
        <v>0</v>
      </c>
      <c r="D184">
        <f t="shared" si="2"/>
        <v>0</v>
      </c>
      <c r="E184">
        <v>0</v>
      </c>
      <c r="F184">
        <v>0</v>
      </c>
    </row>
    <row r="185" spans="1:6" x14ac:dyDescent="0.25">
      <c r="A185" s="1" t="s">
        <v>48</v>
      </c>
      <c r="B185">
        <v>3.2305605908686812</v>
      </c>
      <c r="C185">
        <v>0</v>
      </c>
      <c r="D185">
        <f t="shared" si="2"/>
        <v>0</v>
      </c>
      <c r="E185">
        <v>0</v>
      </c>
      <c r="F185">
        <v>0</v>
      </c>
    </row>
    <row r="186" spans="1:6" x14ac:dyDescent="0.25">
      <c r="A186" s="1" t="s">
        <v>48</v>
      </c>
      <c r="B186">
        <v>3.2305605908686799</v>
      </c>
      <c r="C186">
        <v>0.1</v>
      </c>
      <c r="D186">
        <f t="shared" si="2"/>
        <v>0.32305605908686802</v>
      </c>
      <c r="E186">
        <v>50.110759999999999</v>
      </c>
      <c r="F186">
        <v>46.081242500000002</v>
      </c>
    </row>
    <row r="187" spans="1:6" x14ac:dyDescent="0.25">
      <c r="A187" s="1" t="s">
        <v>48</v>
      </c>
      <c r="B187">
        <v>3.2305605908686799</v>
      </c>
      <c r="C187">
        <v>0.1</v>
      </c>
      <c r="D187">
        <f t="shared" si="2"/>
        <v>0.32305605908686802</v>
      </c>
      <c r="E187">
        <v>22.84019</v>
      </c>
      <c r="F187">
        <v>46.081242500000002</v>
      </c>
    </row>
    <row r="188" spans="1:6" x14ac:dyDescent="0.25">
      <c r="A188" s="1" t="s">
        <v>48</v>
      </c>
      <c r="B188">
        <v>3.2305605908686799</v>
      </c>
      <c r="C188">
        <v>0.1</v>
      </c>
      <c r="D188">
        <f t="shared" si="2"/>
        <v>0.32305605908686802</v>
      </c>
      <c r="E188">
        <v>46.798780000000001</v>
      </c>
      <c r="F188">
        <v>46.081242500000002</v>
      </c>
    </row>
    <row r="189" spans="1:6" x14ac:dyDescent="0.25">
      <c r="A189" s="1" t="s">
        <v>48</v>
      </c>
      <c r="B189">
        <v>3.2305605908686799</v>
      </c>
      <c r="C189">
        <v>0.1</v>
      </c>
      <c r="D189">
        <f t="shared" si="2"/>
        <v>0.32305605908686802</v>
      </c>
      <c r="E189">
        <v>64.575239999999994</v>
      </c>
      <c r="F189">
        <v>46.081242500000002</v>
      </c>
    </row>
    <row r="190" spans="1:6" x14ac:dyDescent="0.25">
      <c r="A190" s="1" t="s">
        <v>48</v>
      </c>
      <c r="B190">
        <v>3.2305605908686799</v>
      </c>
      <c r="C190">
        <v>0.25</v>
      </c>
      <c r="D190">
        <f t="shared" si="2"/>
        <v>0.80764014771716996</v>
      </c>
      <c r="E190">
        <v>55.252420000000001</v>
      </c>
      <c r="F190">
        <v>53.001784999999998</v>
      </c>
    </row>
    <row r="191" spans="1:6" x14ac:dyDescent="0.25">
      <c r="A191" s="1" t="s">
        <v>48</v>
      </c>
      <c r="B191">
        <v>3.2305605908686799</v>
      </c>
      <c r="C191">
        <v>0.25</v>
      </c>
      <c r="D191">
        <f t="shared" si="2"/>
        <v>0.80764014771716996</v>
      </c>
      <c r="E191">
        <v>28.23508</v>
      </c>
      <c r="F191">
        <v>53.001784999999998</v>
      </c>
    </row>
    <row r="192" spans="1:6" x14ac:dyDescent="0.25">
      <c r="A192" s="1" t="s">
        <v>48</v>
      </c>
      <c r="B192">
        <v>3.2305605908686799</v>
      </c>
      <c r="C192">
        <v>0.25</v>
      </c>
      <c r="D192">
        <f t="shared" si="2"/>
        <v>0.80764014771716996</v>
      </c>
      <c r="E192">
        <v>55.983229999999999</v>
      </c>
      <c r="F192">
        <v>53.001784999999998</v>
      </c>
    </row>
    <row r="193" spans="1:6" x14ac:dyDescent="0.25">
      <c r="A193" s="1" t="s">
        <v>48</v>
      </c>
      <c r="B193">
        <v>3.2305605908686799</v>
      </c>
      <c r="C193">
        <v>0.25</v>
      </c>
      <c r="D193">
        <f t="shared" si="2"/>
        <v>0.80764014771716996</v>
      </c>
      <c r="E193">
        <v>72.536410000000004</v>
      </c>
      <c r="F193">
        <v>53.001784999999998</v>
      </c>
    </row>
    <row r="194" spans="1:6" x14ac:dyDescent="0.25">
      <c r="A194" s="1" t="s">
        <v>48</v>
      </c>
      <c r="B194">
        <v>3.2305605908686799</v>
      </c>
      <c r="C194">
        <v>0.5</v>
      </c>
      <c r="D194">
        <f t="shared" si="2"/>
        <v>1.6152802954343399</v>
      </c>
      <c r="E194">
        <v>63.705260000000003</v>
      </c>
      <c r="F194">
        <v>66.741432500000002</v>
      </c>
    </row>
    <row r="195" spans="1:6" x14ac:dyDescent="0.25">
      <c r="A195" s="1" t="s">
        <v>48</v>
      </c>
      <c r="B195">
        <v>3.2305605908686799</v>
      </c>
      <c r="C195">
        <v>0.5</v>
      </c>
      <c r="D195">
        <f t="shared" ref="D195:D221" si="3">C195*B195</f>
        <v>1.6152802954343399</v>
      </c>
      <c r="E195">
        <v>42.78828</v>
      </c>
      <c r="F195">
        <v>66.741432500000002</v>
      </c>
    </row>
    <row r="196" spans="1:6" x14ac:dyDescent="0.25">
      <c r="A196" s="1" t="s">
        <v>48</v>
      </c>
      <c r="B196">
        <v>3.2305605908686799</v>
      </c>
      <c r="C196">
        <v>0.5</v>
      </c>
      <c r="D196">
        <f t="shared" si="3"/>
        <v>1.6152802954343399</v>
      </c>
      <c r="E196">
        <v>76.333839999999995</v>
      </c>
      <c r="F196">
        <v>66.741432500000002</v>
      </c>
    </row>
    <row r="197" spans="1:6" x14ac:dyDescent="0.25">
      <c r="A197" s="1" t="s">
        <v>48</v>
      </c>
      <c r="B197">
        <v>3.2305605908686799</v>
      </c>
      <c r="C197">
        <v>0.5</v>
      </c>
      <c r="D197">
        <f t="shared" si="3"/>
        <v>1.6152802954343399</v>
      </c>
      <c r="E197">
        <v>84.138350000000003</v>
      </c>
      <c r="F197">
        <v>66.741432500000002</v>
      </c>
    </row>
    <row r="198" spans="1:6" x14ac:dyDescent="0.25">
      <c r="A198" s="1" t="s">
        <v>48</v>
      </c>
      <c r="B198">
        <v>3.2305605908686799</v>
      </c>
      <c r="C198">
        <v>0.75</v>
      </c>
      <c r="D198">
        <f t="shared" si="3"/>
        <v>2.4229204431515097</v>
      </c>
      <c r="E198">
        <v>66.107029999999995</v>
      </c>
      <c r="F198">
        <v>76.900090000000006</v>
      </c>
    </row>
    <row r="199" spans="1:6" x14ac:dyDescent="0.25">
      <c r="A199" s="1" t="s">
        <v>48</v>
      </c>
      <c r="B199">
        <v>3.2305605908686799</v>
      </c>
      <c r="C199">
        <v>0.75</v>
      </c>
      <c r="D199">
        <f t="shared" si="3"/>
        <v>2.4229204431515097</v>
      </c>
      <c r="E199">
        <v>64.293660000000003</v>
      </c>
      <c r="F199">
        <v>76.900090000000006</v>
      </c>
    </row>
    <row r="200" spans="1:6" x14ac:dyDescent="0.25">
      <c r="A200" s="1" t="s">
        <v>48</v>
      </c>
      <c r="B200">
        <v>3.2305605908686799</v>
      </c>
      <c r="C200">
        <v>0.75</v>
      </c>
      <c r="D200">
        <f t="shared" si="3"/>
        <v>2.4229204431515097</v>
      </c>
      <c r="E200">
        <v>87.976370000000003</v>
      </c>
      <c r="F200">
        <v>76.900090000000006</v>
      </c>
    </row>
    <row r="201" spans="1:6" x14ac:dyDescent="0.25">
      <c r="A201" s="1" t="s">
        <v>48</v>
      </c>
      <c r="B201">
        <v>3.2305605908686799</v>
      </c>
      <c r="C201">
        <v>0.75</v>
      </c>
      <c r="D201">
        <f t="shared" si="3"/>
        <v>2.4229204431515097</v>
      </c>
      <c r="E201">
        <v>89.223299999999995</v>
      </c>
      <c r="F201">
        <v>76.900090000000006</v>
      </c>
    </row>
    <row r="202" spans="1:6" x14ac:dyDescent="0.25">
      <c r="A202" s="1" t="s">
        <v>48</v>
      </c>
      <c r="B202">
        <v>3.2305605908686799</v>
      </c>
      <c r="C202">
        <v>1</v>
      </c>
      <c r="D202">
        <f t="shared" si="3"/>
        <v>3.2305605908686799</v>
      </c>
      <c r="E202">
        <v>91.488870000000006</v>
      </c>
      <c r="F202">
        <v>90.956185000000005</v>
      </c>
    </row>
    <row r="203" spans="1:6" x14ac:dyDescent="0.25">
      <c r="A203" s="1" t="s">
        <v>48</v>
      </c>
      <c r="B203">
        <v>3.2305605908686799</v>
      </c>
      <c r="C203">
        <v>1</v>
      </c>
      <c r="D203">
        <f t="shared" si="3"/>
        <v>3.2305605908686799</v>
      </c>
      <c r="E203">
        <v>86.781610000000001</v>
      </c>
      <c r="F203">
        <v>90.956185000000005</v>
      </c>
    </row>
    <row r="204" spans="1:6" x14ac:dyDescent="0.25">
      <c r="A204" s="1" t="s">
        <v>48</v>
      </c>
      <c r="B204">
        <v>3.2305605908686799</v>
      </c>
      <c r="C204">
        <v>1</v>
      </c>
      <c r="D204">
        <f t="shared" si="3"/>
        <v>3.2305605908686799</v>
      </c>
      <c r="E204">
        <v>92.301829999999995</v>
      </c>
      <c r="F204">
        <v>90.956185000000005</v>
      </c>
    </row>
    <row r="205" spans="1:6" x14ac:dyDescent="0.25">
      <c r="A205" s="1" t="s">
        <v>48</v>
      </c>
      <c r="B205">
        <v>3.2305605908686799</v>
      </c>
      <c r="C205">
        <v>1</v>
      </c>
      <c r="D205">
        <f t="shared" si="3"/>
        <v>3.2305605908686799</v>
      </c>
      <c r="E205">
        <v>93.252430000000004</v>
      </c>
      <c r="F205">
        <v>90.956185000000005</v>
      </c>
    </row>
    <row r="206" spans="1:6" x14ac:dyDescent="0.25">
      <c r="A206" s="1" t="s">
        <v>48</v>
      </c>
      <c r="B206">
        <v>3.2305605908686799</v>
      </c>
      <c r="C206">
        <v>1.5</v>
      </c>
      <c r="D206">
        <f t="shared" si="3"/>
        <v>4.8458408863030193</v>
      </c>
      <c r="E206">
        <v>96.735460000000003</v>
      </c>
      <c r="F206">
        <v>97.062444999999997</v>
      </c>
    </row>
    <row r="207" spans="1:6" x14ac:dyDescent="0.25">
      <c r="A207" s="1" t="s">
        <v>48</v>
      </c>
      <c r="B207">
        <v>3.2305605908686799</v>
      </c>
      <c r="C207">
        <v>1.5</v>
      </c>
      <c r="D207">
        <f t="shared" si="3"/>
        <v>4.8458408863030193</v>
      </c>
      <c r="E207">
        <v>96.533190000000005</v>
      </c>
      <c r="F207">
        <v>97.062444999999997</v>
      </c>
    </row>
    <row r="208" spans="1:6" x14ac:dyDescent="0.25">
      <c r="A208" s="1" t="s">
        <v>48</v>
      </c>
      <c r="B208">
        <v>3.2305605908686799</v>
      </c>
      <c r="C208">
        <v>1.5</v>
      </c>
      <c r="D208">
        <f t="shared" si="3"/>
        <v>4.8458408863030193</v>
      </c>
      <c r="E208">
        <v>97.675299999999993</v>
      </c>
      <c r="F208">
        <v>97.062444999999997</v>
      </c>
    </row>
    <row r="209" spans="1:6" x14ac:dyDescent="0.25">
      <c r="A209" s="1" t="s">
        <v>48</v>
      </c>
      <c r="B209">
        <v>3.2305605908686799</v>
      </c>
      <c r="C209">
        <v>1.5</v>
      </c>
      <c r="D209">
        <f t="shared" si="3"/>
        <v>4.8458408863030193</v>
      </c>
      <c r="E209">
        <v>97.30583</v>
      </c>
      <c r="F209">
        <v>97.062444999999997</v>
      </c>
    </row>
    <row r="210" spans="1:6" x14ac:dyDescent="0.25">
      <c r="A210" s="1" t="s">
        <v>48</v>
      </c>
      <c r="B210">
        <v>3.2305605908686799</v>
      </c>
      <c r="C210">
        <v>2</v>
      </c>
      <c r="D210">
        <f t="shared" si="3"/>
        <v>6.4611211817373597</v>
      </c>
      <c r="E210">
        <v>98.23948</v>
      </c>
      <c r="F210">
        <v>98.457239999999999</v>
      </c>
    </row>
    <row r="211" spans="1:6" x14ac:dyDescent="0.25">
      <c r="A211" s="1" t="s">
        <v>48</v>
      </c>
      <c r="B211">
        <v>3.2305605908686799</v>
      </c>
      <c r="C211">
        <v>2</v>
      </c>
      <c r="D211">
        <f t="shared" si="3"/>
        <v>6.4611211817373597</v>
      </c>
      <c r="E211">
        <v>97.905079999999998</v>
      </c>
      <c r="F211">
        <v>98.457239999999999</v>
      </c>
    </row>
    <row r="212" spans="1:6" x14ac:dyDescent="0.25">
      <c r="A212" s="1" t="s">
        <v>48</v>
      </c>
      <c r="B212">
        <v>3.2305605908686799</v>
      </c>
      <c r="C212">
        <v>2</v>
      </c>
      <c r="D212">
        <f t="shared" si="3"/>
        <v>6.4611211817373597</v>
      </c>
      <c r="E212">
        <v>99.237799999999993</v>
      </c>
      <c r="F212">
        <v>98.457239999999999</v>
      </c>
    </row>
    <row r="213" spans="1:6" x14ac:dyDescent="0.25">
      <c r="A213" s="1" t="s">
        <v>48</v>
      </c>
      <c r="B213">
        <v>3.2305605908686799</v>
      </c>
      <c r="C213">
        <v>2</v>
      </c>
      <c r="D213">
        <f t="shared" si="3"/>
        <v>6.4611211817373597</v>
      </c>
      <c r="E213">
        <v>98.446600000000004</v>
      </c>
      <c r="F213">
        <v>98.457239999999999</v>
      </c>
    </row>
    <row r="214" spans="1:6" x14ac:dyDescent="0.25">
      <c r="A214" s="1" t="s">
        <v>48</v>
      </c>
      <c r="B214">
        <v>3.2305605908686799</v>
      </c>
      <c r="C214">
        <v>2.5</v>
      </c>
      <c r="D214">
        <f t="shared" si="3"/>
        <v>8.0764014771717001</v>
      </c>
      <c r="E214">
        <v>98.985659999999996</v>
      </c>
      <c r="F214">
        <v>98.9997975</v>
      </c>
    </row>
    <row r="215" spans="1:6" x14ac:dyDescent="0.25">
      <c r="A215" s="1" t="s">
        <v>48</v>
      </c>
      <c r="B215">
        <v>3.2305605908686799</v>
      </c>
      <c r="C215">
        <v>2.5</v>
      </c>
      <c r="D215">
        <f t="shared" si="3"/>
        <v>8.0764014771717001</v>
      </c>
      <c r="E215">
        <v>98.535409999999999</v>
      </c>
      <c r="F215">
        <v>98.9997975</v>
      </c>
    </row>
    <row r="216" spans="1:6" x14ac:dyDescent="0.25">
      <c r="A216" s="1" t="s">
        <v>48</v>
      </c>
      <c r="B216">
        <v>3.2305605908686799</v>
      </c>
      <c r="C216">
        <v>2.5</v>
      </c>
      <c r="D216">
        <f t="shared" si="3"/>
        <v>8.0764014771717001</v>
      </c>
      <c r="E216">
        <v>99.618899999999996</v>
      </c>
      <c r="F216">
        <v>98.9997975</v>
      </c>
    </row>
    <row r="217" spans="1:6" x14ac:dyDescent="0.25">
      <c r="A217" s="1" t="s">
        <v>48</v>
      </c>
      <c r="B217">
        <v>3.2305605908686799</v>
      </c>
      <c r="C217">
        <v>2.5</v>
      </c>
      <c r="D217">
        <f t="shared" si="3"/>
        <v>8.0764014771717001</v>
      </c>
      <c r="E217">
        <v>98.859219999999993</v>
      </c>
      <c r="F217">
        <v>98.9997975</v>
      </c>
    </row>
    <row r="218" spans="1:6" x14ac:dyDescent="0.25">
      <c r="A218" s="1" t="s">
        <v>48</v>
      </c>
      <c r="B218">
        <v>3.2305605908686799</v>
      </c>
      <c r="C218">
        <v>3</v>
      </c>
      <c r="D218">
        <f t="shared" si="3"/>
        <v>9.6916817726060387</v>
      </c>
      <c r="E218">
        <v>99.568610000000007</v>
      </c>
      <c r="F218">
        <v>99.3449375</v>
      </c>
    </row>
    <row r="219" spans="1:6" x14ac:dyDescent="0.25">
      <c r="A219" s="1" t="s">
        <v>48</v>
      </c>
      <c r="B219">
        <v>3.2305605908686799</v>
      </c>
      <c r="C219">
        <v>3</v>
      </c>
      <c r="D219">
        <f t="shared" si="3"/>
        <v>9.6916817726060387</v>
      </c>
      <c r="E219">
        <v>98.832040000000006</v>
      </c>
      <c r="F219">
        <v>99.3449375</v>
      </c>
    </row>
    <row r="220" spans="1:6" x14ac:dyDescent="0.25">
      <c r="A220" s="1" t="s">
        <v>48</v>
      </c>
      <c r="B220">
        <v>3.2305605908686799</v>
      </c>
      <c r="C220">
        <v>3</v>
      </c>
      <c r="D220">
        <f t="shared" si="3"/>
        <v>9.6916817726060387</v>
      </c>
      <c r="E220">
        <v>99.695120000000003</v>
      </c>
      <c r="F220">
        <v>99.3449375</v>
      </c>
    </row>
    <row r="221" spans="1:6" x14ac:dyDescent="0.25">
      <c r="A221" s="1" t="s">
        <v>48</v>
      </c>
      <c r="B221">
        <v>3.2305605908686799</v>
      </c>
      <c r="C221">
        <v>3</v>
      </c>
      <c r="D221">
        <f t="shared" si="3"/>
        <v>9.6916817726060387</v>
      </c>
      <c r="E221">
        <v>99.28398</v>
      </c>
      <c r="F221">
        <v>99.3449375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1B29-CD6B-4822-B6D3-F50E6851B5EE}">
  <dimension ref="A1:Q126"/>
  <sheetViews>
    <sheetView workbookViewId="0">
      <selection activeCell="B62" sqref="B62"/>
    </sheetView>
  </sheetViews>
  <sheetFormatPr defaultRowHeight="15" x14ac:dyDescent="0.25"/>
  <cols>
    <col min="1" max="1" width="23" customWidth="1"/>
    <col min="2" max="2" width="21.140625" customWidth="1"/>
    <col min="3" max="3" width="18.7109375" customWidth="1"/>
    <col min="4" max="4" width="22.42578125" customWidth="1"/>
    <col min="5" max="5" width="24.7109375" customWidth="1"/>
    <col min="11" max="11" width="18.7109375" bestFit="1" customWidth="1"/>
    <col min="12" max="12" width="14.7109375" bestFit="1" customWidth="1"/>
    <col min="13" max="13" width="11.7109375" bestFit="1" customWidth="1"/>
    <col min="14" max="14" width="11.5703125" bestFit="1" customWidth="1"/>
    <col min="15" max="15" width="12" bestFit="1" customWidth="1"/>
    <col min="16" max="16" width="10.28515625" customWidth="1"/>
    <col min="17" max="17" width="10.5703125" customWidth="1"/>
  </cols>
  <sheetData>
    <row r="1" spans="1:9" s="10" customFormat="1" x14ac:dyDescent="0.25">
      <c r="A1" s="10" t="s">
        <v>56</v>
      </c>
    </row>
    <row r="2" spans="1:9" x14ac:dyDescent="0.25">
      <c r="A2" s="1" t="s">
        <v>57</v>
      </c>
    </row>
    <row r="3" spans="1:9" ht="15.75" thickBot="1" x14ac:dyDescent="0.3">
      <c r="A3" t="s">
        <v>58</v>
      </c>
      <c r="B3" t="s">
        <v>91</v>
      </c>
      <c r="F3" t="s">
        <v>58</v>
      </c>
      <c r="G3" t="s">
        <v>59</v>
      </c>
    </row>
    <row r="4" spans="1:9" ht="15.75" x14ac:dyDescent="0.25">
      <c r="A4" s="11">
        <v>88.704430000000002</v>
      </c>
      <c r="F4" s="12">
        <v>5.81</v>
      </c>
    </row>
    <row r="5" spans="1:9" ht="15.75" x14ac:dyDescent="0.25">
      <c r="A5">
        <v>73.441270000000003</v>
      </c>
      <c r="F5" s="13">
        <v>12.81</v>
      </c>
    </row>
    <row r="6" spans="1:9" ht="15.75" x14ac:dyDescent="0.25">
      <c r="A6">
        <v>67.484440000000006</v>
      </c>
      <c r="F6" s="13">
        <v>9.25</v>
      </c>
    </row>
    <row r="7" spans="1:9" ht="16.5" thickBot="1" x14ac:dyDescent="0.3">
      <c r="A7" s="14">
        <v>93.605519999999999</v>
      </c>
      <c r="F7" s="15">
        <v>4.5599999999999996</v>
      </c>
    </row>
    <row r="8" spans="1:9" ht="15.75" thickTop="1" x14ac:dyDescent="0.25">
      <c r="A8">
        <f>AVERAGE(A4:A7)</f>
        <v>80.808914999999999</v>
      </c>
      <c r="B8" t="s">
        <v>60</v>
      </c>
      <c r="F8">
        <f>AVERAGE(F4:F7)</f>
        <v>8.1074999999999999</v>
      </c>
      <c r="G8" t="s">
        <v>60</v>
      </c>
    </row>
    <row r="9" spans="1:9" x14ac:dyDescent="0.25">
      <c r="A9">
        <f>STDEVA(A4:A7)</f>
        <v>12.354703335341572</v>
      </c>
      <c r="B9" t="s">
        <v>61</v>
      </c>
      <c r="F9">
        <f>STDEVA(F4:F7)</f>
        <v>3.7095406274452194</v>
      </c>
      <c r="G9" t="s">
        <v>61</v>
      </c>
    </row>
    <row r="10" spans="1:9" x14ac:dyDescent="0.25">
      <c r="A10">
        <f>COUNT(A4:A7)</f>
        <v>4</v>
      </c>
      <c r="B10" t="s">
        <v>62</v>
      </c>
      <c r="F10">
        <f>COUNT(F4:F7)</f>
        <v>4</v>
      </c>
      <c r="G10" t="s">
        <v>62</v>
      </c>
    </row>
    <row r="11" spans="1:9" x14ac:dyDescent="0.25">
      <c r="A11">
        <v>1.96</v>
      </c>
      <c r="B11" t="s">
        <v>63</v>
      </c>
      <c r="F11">
        <v>1.96</v>
      </c>
      <c r="G11" t="s">
        <v>63</v>
      </c>
    </row>
    <row r="12" spans="1:9" x14ac:dyDescent="0.25">
      <c r="A12">
        <f>(A11*A9)/(SQRT(A10))</f>
        <v>12.107609268634741</v>
      </c>
      <c r="B12" t="s">
        <v>64</v>
      </c>
      <c r="D12" t="s">
        <v>65</v>
      </c>
      <c r="F12">
        <f>(F11*F9)/(SQRT(F10))</f>
        <v>3.635349814896315</v>
      </c>
      <c r="G12" t="s">
        <v>64</v>
      </c>
      <c r="I12" t="s">
        <v>65</v>
      </c>
    </row>
    <row r="13" spans="1:9" x14ac:dyDescent="0.25">
      <c r="A13">
        <f>A8+A12</f>
        <v>92.916524268634745</v>
      </c>
      <c r="B13" t="s">
        <v>66</v>
      </c>
      <c r="F13">
        <f>F8+F12</f>
        <v>11.742849814896315</v>
      </c>
      <c r="G13" t="s">
        <v>66</v>
      </c>
    </row>
    <row r="14" spans="1:9" x14ac:dyDescent="0.25">
      <c r="A14">
        <f>A8-A12</f>
        <v>68.701305731365252</v>
      </c>
      <c r="B14" t="s">
        <v>67</v>
      </c>
      <c r="F14">
        <f>F8-F12</f>
        <v>4.4721501851036844</v>
      </c>
      <c r="G14" t="s">
        <v>67</v>
      </c>
    </row>
    <row r="16" spans="1:9" x14ac:dyDescent="0.25">
      <c r="A16" s="1" t="s">
        <v>68</v>
      </c>
    </row>
    <row r="17" spans="1:9" ht="15.75" thickBot="1" x14ac:dyDescent="0.3">
      <c r="A17" t="s">
        <v>58</v>
      </c>
      <c r="B17" t="s">
        <v>91</v>
      </c>
      <c r="F17" t="s">
        <v>58</v>
      </c>
      <c r="G17" t="s">
        <v>69</v>
      </c>
    </row>
    <row r="18" spans="1:9" x14ac:dyDescent="0.25">
      <c r="A18" s="11">
        <v>98.428520000000006</v>
      </c>
      <c r="F18" s="11">
        <v>150.55340000000001</v>
      </c>
    </row>
    <row r="19" spans="1:9" x14ac:dyDescent="0.25">
      <c r="A19">
        <v>90.389380000000003</v>
      </c>
      <c r="F19">
        <v>212.6908</v>
      </c>
    </row>
    <row r="20" spans="1:9" x14ac:dyDescent="0.25">
      <c r="A20">
        <v>81.538730000000001</v>
      </c>
      <c r="F20">
        <v>1028.3152</v>
      </c>
    </row>
    <row r="21" spans="1:9" x14ac:dyDescent="0.25">
      <c r="A21">
        <v>95.121480000000005</v>
      </c>
      <c r="F21">
        <v>246.48099999999999</v>
      </c>
    </row>
    <row r="22" spans="1:9" x14ac:dyDescent="0.25">
      <c r="A22">
        <v>90.08005</v>
      </c>
      <c r="F22">
        <v>264.97300000000001</v>
      </c>
    </row>
    <row r="23" spans="1:9" ht="15.75" thickBot="1" x14ac:dyDescent="0.3">
      <c r="A23" s="14">
        <v>93.278750000000002</v>
      </c>
      <c r="F23" s="14">
        <v>173.64869999999999</v>
      </c>
    </row>
    <row r="24" spans="1:9" ht="15.75" thickTop="1" x14ac:dyDescent="0.25">
      <c r="A24">
        <f>AVERAGE(A18:A23)</f>
        <v>91.472818333333336</v>
      </c>
      <c r="B24" t="s">
        <v>60</v>
      </c>
      <c r="F24">
        <f>AVERAGE(F18:F23)</f>
        <v>346.11034999999998</v>
      </c>
      <c r="G24" t="s">
        <v>60</v>
      </c>
    </row>
    <row r="25" spans="1:9" x14ac:dyDescent="0.25">
      <c r="A25">
        <f>STDEVA(A18:A23)</f>
        <v>5.7750438974103639</v>
      </c>
      <c r="B25" t="s">
        <v>61</v>
      </c>
      <c r="F25">
        <f>STDEVA(F18:F23)</f>
        <v>336.95668921871686</v>
      </c>
      <c r="G25" t="s">
        <v>61</v>
      </c>
    </row>
    <row r="26" spans="1:9" x14ac:dyDescent="0.25">
      <c r="A26">
        <f>COUNT(A18:A23)</f>
        <v>6</v>
      </c>
      <c r="B26" t="s">
        <v>62</v>
      </c>
      <c r="F26">
        <f>COUNT(F18:F23)</f>
        <v>6</v>
      </c>
      <c r="G26" t="s">
        <v>62</v>
      </c>
    </row>
    <row r="27" spans="1:9" x14ac:dyDescent="0.25">
      <c r="A27">
        <v>1.96</v>
      </c>
      <c r="B27" t="s">
        <v>63</v>
      </c>
      <c r="F27">
        <v>1.96</v>
      </c>
      <c r="G27" t="s">
        <v>63</v>
      </c>
    </row>
    <row r="28" spans="1:9" x14ac:dyDescent="0.25">
      <c r="A28">
        <f>(A27*A25)/(SQRT(A26))</f>
        <v>4.6209975250042303</v>
      </c>
      <c r="B28" t="s">
        <v>64</v>
      </c>
      <c r="D28" t="s">
        <v>65</v>
      </c>
      <c r="F28">
        <f>(F27*F25)/(SQRT(F26))</f>
        <v>269.62150497445253</v>
      </c>
      <c r="G28" t="s">
        <v>64</v>
      </c>
      <c r="I28" t="s">
        <v>65</v>
      </c>
    </row>
    <row r="29" spans="1:9" x14ac:dyDescent="0.25">
      <c r="A29">
        <f>A24+A28</f>
        <v>96.093815858337564</v>
      </c>
      <c r="B29" t="s">
        <v>66</v>
      </c>
      <c r="F29">
        <f>F24+F28</f>
        <v>615.73185497445252</v>
      </c>
      <c r="G29" t="s">
        <v>66</v>
      </c>
    </row>
    <row r="30" spans="1:9" x14ac:dyDescent="0.25">
      <c r="A30">
        <f>A24-A28</f>
        <v>86.851820808329109</v>
      </c>
      <c r="B30" t="s">
        <v>67</v>
      </c>
      <c r="F30">
        <f>F24-F28</f>
        <v>76.488845025547448</v>
      </c>
      <c r="G30" t="s">
        <v>67</v>
      </c>
    </row>
    <row r="32" spans="1:9" x14ac:dyDescent="0.25">
      <c r="A32" s="1" t="s">
        <v>70</v>
      </c>
    </row>
    <row r="33" spans="1:9" ht="15.75" thickBot="1" x14ac:dyDescent="0.3">
      <c r="A33" t="s">
        <v>58</v>
      </c>
      <c r="B33" t="s">
        <v>91</v>
      </c>
      <c r="F33" t="s">
        <v>58</v>
      </c>
      <c r="G33" t="s">
        <v>71</v>
      </c>
    </row>
    <row r="34" spans="1:9" x14ac:dyDescent="0.25">
      <c r="A34" s="11">
        <v>78.471779999999995</v>
      </c>
      <c r="F34" s="11">
        <v>28.287161999999999</v>
      </c>
    </row>
    <row r="35" spans="1:9" x14ac:dyDescent="0.25">
      <c r="A35">
        <v>89.135760000000005</v>
      </c>
      <c r="F35">
        <v>29.224658000000002</v>
      </c>
    </row>
    <row r="36" spans="1:9" x14ac:dyDescent="0.25">
      <c r="A36">
        <v>91.22963</v>
      </c>
      <c r="F36">
        <v>12.765955999999999</v>
      </c>
    </row>
    <row r="37" spans="1:9" ht="15.75" thickBot="1" x14ac:dyDescent="0.3">
      <c r="A37" s="14">
        <v>94.132369999999995</v>
      </c>
      <c r="F37" s="14">
        <v>4.1857530000000001</v>
      </c>
    </row>
    <row r="38" spans="1:9" ht="15.75" thickTop="1" x14ac:dyDescent="0.25">
      <c r="A38">
        <f>AVERAGE(A34:A37)</f>
        <v>88.242384999999999</v>
      </c>
      <c r="B38" t="s">
        <v>60</v>
      </c>
      <c r="F38">
        <f>AVERAGE(F34:F37)</f>
        <v>18.615882250000002</v>
      </c>
      <c r="G38" t="s">
        <v>60</v>
      </c>
    </row>
    <row r="39" spans="1:9" x14ac:dyDescent="0.25">
      <c r="A39">
        <f>STDEVA(A34:A37)</f>
        <v>6.8283330554120845</v>
      </c>
      <c r="B39" t="s">
        <v>61</v>
      </c>
      <c r="F39">
        <f>STDEVA(F34:F37)</f>
        <v>12.227428759673783</v>
      </c>
      <c r="G39" t="s">
        <v>61</v>
      </c>
    </row>
    <row r="40" spans="1:9" x14ac:dyDescent="0.25">
      <c r="A40">
        <f>COUNT(A34:A37)</f>
        <v>4</v>
      </c>
      <c r="B40" t="s">
        <v>62</v>
      </c>
      <c r="F40">
        <f>COUNT(F34:F37)</f>
        <v>4</v>
      </c>
      <c r="G40" t="s">
        <v>62</v>
      </c>
    </row>
    <row r="41" spans="1:9" x14ac:dyDescent="0.25">
      <c r="A41">
        <v>1.96</v>
      </c>
      <c r="B41" t="s">
        <v>63</v>
      </c>
      <c r="F41">
        <v>1.96</v>
      </c>
      <c r="G41" t="s">
        <v>63</v>
      </c>
    </row>
    <row r="42" spans="1:9" x14ac:dyDescent="0.25">
      <c r="A42">
        <f>(A41*A39)/(SQRT(A40))</f>
        <v>6.6917663943038423</v>
      </c>
      <c r="B42" t="s">
        <v>64</v>
      </c>
      <c r="D42" t="s">
        <v>65</v>
      </c>
      <c r="F42">
        <f>(F41*F39)/(SQRT(F40))</f>
        <v>11.982880184480308</v>
      </c>
      <c r="G42" t="s">
        <v>64</v>
      </c>
      <c r="I42" t="s">
        <v>65</v>
      </c>
    </row>
    <row r="43" spans="1:9" x14ac:dyDescent="0.25">
      <c r="A43">
        <f>A38+A42</f>
        <v>94.934151394303839</v>
      </c>
      <c r="B43" t="s">
        <v>66</v>
      </c>
      <c r="F43">
        <f>F38+F42</f>
        <v>30.59876243448031</v>
      </c>
      <c r="G43" t="s">
        <v>66</v>
      </c>
    </row>
    <row r="44" spans="1:9" x14ac:dyDescent="0.25">
      <c r="A44">
        <f>A38-A42</f>
        <v>81.550618605696158</v>
      </c>
      <c r="B44" t="s">
        <v>67</v>
      </c>
      <c r="F44">
        <f>F38-F42</f>
        <v>6.633002065519694</v>
      </c>
      <c r="G44" t="s">
        <v>67</v>
      </c>
    </row>
    <row r="46" spans="1:9" x14ac:dyDescent="0.25">
      <c r="A46" s="1" t="s">
        <v>72</v>
      </c>
    </row>
    <row r="47" spans="1:9" ht="15.75" thickBot="1" x14ac:dyDescent="0.3">
      <c r="A47" t="s">
        <v>58</v>
      </c>
      <c r="B47" t="s">
        <v>91</v>
      </c>
      <c r="F47" t="s">
        <v>58</v>
      </c>
      <c r="G47" t="s">
        <v>73</v>
      </c>
    </row>
    <row r="48" spans="1:9" x14ac:dyDescent="0.25">
      <c r="A48" s="11">
        <v>89.696460000000002</v>
      </c>
      <c r="F48" s="11">
        <v>93.553489999999996</v>
      </c>
    </row>
    <row r="49" spans="1:9" x14ac:dyDescent="0.25">
      <c r="A49">
        <v>91.464070000000007</v>
      </c>
      <c r="F49">
        <v>118.66928</v>
      </c>
    </row>
    <row r="50" spans="1:9" x14ac:dyDescent="0.25">
      <c r="A50">
        <v>78.940939999999998</v>
      </c>
      <c r="F50">
        <v>107.11018</v>
      </c>
    </row>
    <row r="51" spans="1:9" ht="15.75" thickBot="1" x14ac:dyDescent="0.3">
      <c r="A51" s="14">
        <v>92.686520000000002</v>
      </c>
      <c r="F51" s="14">
        <v>82.050520000000006</v>
      </c>
    </row>
    <row r="52" spans="1:9" ht="15.75" thickTop="1" x14ac:dyDescent="0.25">
      <c r="A52">
        <f>AVERAGE(A48:A51)</f>
        <v>88.196997500000009</v>
      </c>
      <c r="B52" t="s">
        <v>60</v>
      </c>
      <c r="F52">
        <f>AVERAGE(F48:F51)</f>
        <v>100.3458675</v>
      </c>
      <c r="G52" t="s">
        <v>60</v>
      </c>
    </row>
    <row r="53" spans="1:9" x14ac:dyDescent="0.25">
      <c r="A53">
        <f>STDEVA(A48:A51)</f>
        <v>6.2915965973266044</v>
      </c>
      <c r="B53" t="s">
        <v>61</v>
      </c>
      <c r="F53">
        <f>STDEVA(F48:F51)</f>
        <v>15.941136528816207</v>
      </c>
      <c r="G53" t="s">
        <v>61</v>
      </c>
    </row>
    <row r="54" spans="1:9" x14ac:dyDescent="0.25">
      <c r="A54">
        <f>COUNT(A48:A51)</f>
        <v>4</v>
      </c>
      <c r="B54" t="s">
        <v>62</v>
      </c>
      <c r="F54">
        <f>COUNT(F48:F51)</f>
        <v>4</v>
      </c>
      <c r="G54" t="s">
        <v>62</v>
      </c>
    </row>
    <row r="55" spans="1:9" x14ac:dyDescent="0.25">
      <c r="A55">
        <v>1.96</v>
      </c>
      <c r="B55" t="s">
        <v>63</v>
      </c>
      <c r="F55">
        <v>1.96</v>
      </c>
      <c r="G55" t="s">
        <v>63</v>
      </c>
    </row>
    <row r="56" spans="1:9" x14ac:dyDescent="0.25">
      <c r="A56">
        <f>(A55*A53)/(SQRT(A54))</f>
        <v>6.1657646653800722</v>
      </c>
      <c r="B56" t="s">
        <v>64</v>
      </c>
      <c r="D56" t="s">
        <v>65</v>
      </c>
      <c r="F56">
        <f>(F55*F53)/(SQRT(F54))</f>
        <v>15.622313798239883</v>
      </c>
      <c r="G56" t="s">
        <v>64</v>
      </c>
      <c r="I56" t="s">
        <v>65</v>
      </c>
    </row>
    <row r="57" spans="1:9" x14ac:dyDescent="0.25">
      <c r="A57">
        <f>A52+A56</f>
        <v>94.362762165380076</v>
      </c>
      <c r="B57" t="s">
        <v>66</v>
      </c>
      <c r="F57">
        <f>F52+F56</f>
        <v>115.96818129823988</v>
      </c>
      <c r="G57" t="s">
        <v>66</v>
      </c>
    </row>
    <row r="58" spans="1:9" x14ac:dyDescent="0.25">
      <c r="A58">
        <f>A52-A56</f>
        <v>82.031232834619942</v>
      </c>
      <c r="B58" t="s">
        <v>67</v>
      </c>
      <c r="F58">
        <f>F52-F56</f>
        <v>84.72355370176011</v>
      </c>
      <c r="G58" t="s">
        <v>67</v>
      </c>
    </row>
    <row r="60" spans="1:9" x14ac:dyDescent="0.25">
      <c r="A60" s="1" t="s">
        <v>74</v>
      </c>
    </row>
    <row r="61" spans="1:9" ht="15.75" thickBot="1" x14ac:dyDescent="0.3">
      <c r="A61" t="s">
        <v>58</v>
      </c>
      <c r="B61" t="s">
        <v>91</v>
      </c>
      <c r="F61" t="s">
        <v>58</v>
      </c>
      <c r="G61" t="s">
        <v>75</v>
      </c>
    </row>
    <row r="62" spans="1:9" x14ac:dyDescent="0.25">
      <c r="A62" s="11">
        <v>91.488870000000006</v>
      </c>
      <c r="F62" s="11">
        <v>27.148530000000001</v>
      </c>
    </row>
    <row r="63" spans="1:9" x14ac:dyDescent="0.25">
      <c r="A63">
        <v>86.781610000000001</v>
      </c>
      <c r="F63">
        <v>44.573079999999997</v>
      </c>
    </row>
    <row r="64" spans="1:9" x14ac:dyDescent="0.25">
      <c r="A64">
        <v>92.301829999999995</v>
      </c>
      <c r="F64">
        <v>28.385090000000002</v>
      </c>
    </row>
    <row r="65" spans="1:17" ht="15.75" thickBot="1" x14ac:dyDescent="0.3">
      <c r="A65" s="14">
        <v>93.252430000000004</v>
      </c>
      <c r="F65" s="14">
        <v>31.0425</v>
      </c>
    </row>
    <row r="66" spans="1:17" ht="15.75" thickTop="1" x14ac:dyDescent="0.25">
      <c r="A66">
        <f>AVERAGE(A62:A65)</f>
        <v>90.956185000000005</v>
      </c>
      <c r="B66" t="s">
        <v>60</v>
      </c>
      <c r="F66">
        <f>AVERAGE(F62:F65)</f>
        <v>32.787300000000002</v>
      </c>
      <c r="G66" t="s">
        <v>60</v>
      </c>
    </row>
    <row r="67" spans="1:17" x14ac:dyDescent="0.25">
      <c r="A67">
        <f>STDEVA(A62:A65)</f>
        <v>2.8748525356905992</v>
      </c>
      <c r="B67" t="s">
        <v>61</v>
      </c>
      <c r="F67">
        <f>STDEVA(F62:F65)</f>
        <v>8.0233849308422442</v>
      </c>
      <c r="G67" t="s">
        <v>61</v>
      </c>
    </row>
    <row r="68" spans="1:17" x14ac:dyDescent="0.25">
      <c r="A68">
        <f>COUNT(A62:A65)</f>
        <v>4</v>
      </c>
      <c r="B68" t="s">
        <v>62</v>
      </c>
      <c r="F68">
        <f>COUNT(F62:F65)</f>
        <v>4</v>
      </c>
      <c r="G68" t="s">
        <v>62</v>
      </c>
    </row>
    <row r="69" spans="1:17" x14ac:dyDescent="0.25">
      <c r="A69">
        <v>1.96</v>
      </c>
      <c r="B69" t="s">
        <v>63</v>
      </c>
      <c r="F69">
        <v>1.96</v>
      </c>
      <c r="G69" t="s">
        <v>63</v>
      </c>
    </row>
    <row r="70" spans="1:17" x14ac:dyDescent="0.25">
      <c r="A70">
        <f>(A69*A67)/(SQRT(A68))</f>
        <v>2.8173554849767872</v>
      </c>
      <c r="B70" t="s">
        <v>64</v>
      </c>
      <c r="D70" t="s">
        <v>65</v>
      </c>
      <c r="F70">
        <f>(F69*F67)/(SQRT(F68))</f>
        <v>7.8629172322253993</v>
      </c>
      <c r="G70" t="s">
        <v>64</v>
      </c>
      <c r="I70" t="s">
        <v>65</v>
      </c>
    </row>
    <row r="71" spans="1:17" x14ac:dyDescent="0.25">
      <c r="A71">
        <f>A66+A70</f>
        <v>93.773540484976792</v>
      </c>
      <c r="B71" t="s">
        <v>66</v>
      </c>
      <c r="F71">
        <f>F66+F70</f>
        <v>40.650217232225401</v>
      </c>
      <c r="G71" t="s">
        <v>66</v>
      </c>
    </row>
    <row r="72" spans="1:17" x14ac:dyDescent="0.25">
      <c r="A72">
        <f>A66-A70</f>
        <v>88.138829515023218</v>
      </c>
      <c r="B72" t="s">
        <v>67</v>
      </c>
      <c r="F72">
        <f>F66-F70</f>
        <v>24.924382767774603</v>
      </c>
      <c r="G72" t="s">
        <v>67</v>
      </c>
    </row>
    <row r="74" spans="1:17" s="10" customFormat="1" ht="15.75" thickBot="1" x14ac:dyDescent="0.3">
      <c r="A74" s="10" t="s">
        <v>76</v>
      </c>
    </row>
    <row r="75" spans="1:17" ht="61.5" thickTop="1" thickBot="1" x14ac:dyDescent="0.3">
      <c r="A75" s="16" t="s">
        <v>0</v>
      </c>
      <c r="B75" s="17" t="s">
        <v>77</v>
      </c>
      <c r="C75" s="17" t="s">
        <v>78</v>
      </c>
      <c r="D75" s="17" t="s">
        <v>79</v>
      </c>
      <c r="E75" s="17" t="s">
        <v>80</v>
      </c>
      <c r="G75" s="18" t="s">
        <v>81</v>
      </c>
      <c r="H75" s="18" t="s">
        <v>82</v>
      </c>
      <c r="I75" s="18" t="s">
        <v>83</v>
      </c>
      <c r="J75" s="18" t="s">
        <v>62</v>
      </c>
      <c r="K75" s="18" t="s">
        <v>84</v>
      </c>
      <c r="L75" s="18" t="s">
        <v>85</v>
      </c>
      <c r="M75" s="18" t="s">
        <v>86</v>
      </c>
      <c r="N75" s="18" t="s">
        <v>87</v>
      </c>
      <c r="O75" s="18" t="s">
        <v>88</v>
      </c>
      <c r="P75" s="18" t="s">
        <v>89</v>
      </c>
      <c r="Q75" s="18" t="s">
        <v>90</v>
      </c>
    </row>
    <row r="76" spans="1:17" ht="15.75" thickTop="1" x14ac:dyDescent="0.25">
      <c r="A76" s="19" t="s">
        <v>10</v>
      </c>
      <c r="B76" s="20">
        <v>0</v>
      </c>
      <c r="C76" s="21">
        <v>0</v>
      </c>
      <c r="D76" s="21">
        <v>0</v>
      </c>
      <c r="E76" s="21">
        <v>0</v>
      </c>
      <c r="G76" s="22">
        <v>0</v>
      </c>
      <c r="H76" s="22">
        <v>0</v>
      </c>
      <c r="I76" s="22">
        <v>0</v>
      </c>
      <c r="J76" s="22">
        <v>4</v>
      </c>
      <c r="K76" s="22">
        <v>1.96</v>
      </c>
      <c r="L76" s="23">
        <v>0</v>
      </c>
      <c r="M76" s="23">
        <v>0</v>
      </c>
      <c r="N76" s="23">
        <v>0</v>
      </c>
      <c r="O76" s="23">
        <v>0</v>
      </c>
      <c r="P76" s="23"/>
      <c r="Q76" s="23"/>
    </row>
    <row r="77" spans="1:17" x14ac:dyDescent="0.25">
      <c r="A77" s="24" t="s">
        <v>10</v>
      </c>
      <c r="B77" s="25">
        <v>0.1</v>
      </c>
      <c r="C77" s="26">
        <v>0.16065345448530199</v>
      </c>
      <c r="D77" s="27">
        <v>15.322815</v>
      </c>
      <c r="E77" s="27">
        <v>16.298416835593258</v>
      </c>
      <c r="G77">
        <v>0.1</v>
      </c>
      <c r="H77">
        <v>15.322815</v>
      </c>
      <c r="I77">
        <v>16.63103758734006</v>
      </c>
      <c r="J77">
        <v>4</v>
      </c>
      <c r="K77">
        <v>1.96</v>
      </c>
      <c r="L77" s="28">
        <v>16.298416835593258</v>
      </c>
      <c r="M77" s="28">
        <v>31.621231835593257</v>
      </c>
      <c r="N77" s="28">
        <v>0.97560183559325797</v>
      </c>
      <c r="O77" s="29">
        <v>0.16065345448530199</v>
      </c>
      <c r="P77" s="29"/>
      <c r="Q77" s="29"/>
    </row>
    <row r="78" spans="1:17" x14ac:dyDescent="0.25">
      <c r="A78" s="24" t="s">
        <v>10</v>
      </c>
      <c r="B78" s="25">
        <v>0.25</v>
      </c>
      <c r="C78" s="26">
        <v>0.40163363621325499</v>
      </c>
      <c r="D78" s="27">
        <v>21.895278000000001</v>
      </c>
      <c r="E78" s="27">
        <v>20.312845588516165</v>
      </c>
      <c r="G78">
        <v>0.25</v>
      </c>
      <c r="H78">
        <v>21.895278000000001</v>
      </c>
      <c r="I78">
        <v>20.727393457669557</v>
      </c>
      <c r="J78">
        <v>4</v>
      </c>
      <c r="K78">
        <v>1.96</v>
      </c>
      <c r="L78" s="28">
        <v>20.312845588516165</v>
      </c>
      <c r="M78" s="28">
        <v>42.208123588516166</v>
      </c>
      <c r="N78" s="28">
        <v>1.5824324114838362</v>
      </c>
      <c r="O78" s="29">
        <v>0.40163363621325499</v>
      </c>
      <c r="P78" s="29"/>
      <c r="Q78" s="29"/>
    </row>
    <row r="79" spans="1:17" x14ac:dyDescent="0.25">
      <c r="A79" s="24" t="s">
        <v>10</v>
      </c>
      <c r="B79" s="25">
        <v>0.5</v>
      </c>
      <c r="C79" s="26">
        <v>0.80326727242650997</v>
      </c>
      <c r="D79" s="27">
        <v>45.181002500000005</v>
      </c>
      <c r="E79" s="27">
        <v>16.335985083355784</v>
      </c>
      <c r="G79">
        <v>0.5</v>
      </c>
      <c r="H79">
        <v>45.181002500000005</v>
      </c>
      <c r="I79">
        <v>16.669372534036516</v>
      </c>
      <c r="J79">
        <v>4</v>
      </c>
      <c r="K79">
        <v>1.96</v>
      </c>
      <c r="L79" s="28">
        <v>16.335985083355784</v>
      </c>
      <c r="M79" s="28">
        <v>61.516987583355785</v>
      </c>
      <c r="N79" s="28">
        <v>28.845017416644222</v>
      </c>
      <c r="O79" s="29">
        <v>0.80326727242650997</v>
      </c>
      <c r="P79" s="29">
        <v>0.89930710000000003</v>
      </c>
      <c r="Q79" s="29">
        <v>0.55978079999999997</v>
      </c>
    </row>
    <row r="80" spans="1:17" x14ac:dyDescent="0.25">
      <c r="A80" s="24" t="s">
        <v>10</v>
      </c>
      <c r="B80" s="25">
        <v>0.75</v>
      </c>
      <c r="C80" s="26">
        <v>1.2049009086397651</v>
      </c>
      <c r="D80" s="27">
        <v>65.486157500000004</v>
      </c>
      <c r="E80" s="27">
        <v>16.083100349721448</v>
      </c>
      <c r="G80">
        <v>0.75</v>
      </c>
      <c r="H80">
        <v>65.486157500000004</v>
      </c>
      <c r="I80">
        <v>16.411326887470867</v>
      </c>
      <c r="J80">
        <v>4</v>
      </c>
      <c r="K80">
        <v>1.96</v>
      </c>
      <c r="L80" s="28">
        <v>16.083100349721448</v>
      </c>
      <c r="M80" s="28">
        <v>81.569257849721453</v>
      </c>
      <c r="N80" s="28">
        <v>49.403057150278556</v>
      </c>
      <c r="O80" s="29">
        <v>1.2049009086397651</v>
      </c>
      <c r="P80" s="29"/>
      <c r="Q80" s="29"/>
    </row>
    <row r="81" spans="1:17" x14ac:dyDescent="0.25">
      <c r="A81" s="24" t="s">
        <v>10</v>
      </c>
      <c r="B81" s="25">
        <v>1</v>
      </c>
      <c r="C81" s="26">
        <v>1.6065345448530199</v>
      </c>
      <c r="D81" s="27">
        <v>80.808914999999999</v>
      </c>
      <c r="E81" s="27">
        <v>12.107609268634741</v>
      </c>
      <c r="G81">
        <v>1</v>
      </c>
      <c r="H81">
        <v>80.808914999999999</v>
      </c>
      <c r="I81">
        <v>12.354703335341572</v>
      </c>
      <c r="J81">
        <v>4</v>
      </c>
      <c r="K81">
        <v>1.96</v>
      </c>
      <c r="L81" s="28">
        <v>12.107609268634741</v>
      </c>
      <c r="M81" s="28">
        <v>92.916524268634745</v>
      </c>
      <c r="N81" s="28">
        <v>68.701305731365252</v>
      </c>
      <c r="O81" s="29">
        <v>1.6065345448530199</v>
      </c>
      <c r="P81" s="29"/>
      <c r="Q81" s="29"/>
    </row>
    <row r="82" spans="1:17" x14ac:dyDescent="0.25">
      <c r="A82" s="24" t="s">
        <v>10</v>
      </c>
      <c r="B82" s="25">
        <v>1.5</v>
      </c>
      <c r="C82" s="26">
        <v>2.4098018172795301</v>
      </c>
      <c r="D82" s="27">
        <v>94.563947499999998</v>
      </c>
      <c r="E82" s="27">
        <v>8.52641383908413</v>
      </c>
      <c r="G82">
        <v>1.5</v>
      </c>
      <c r="H82">
        <v>94.563947499999998</v>
      </c>
      <c r="I82">
        <v>8.7004222847797248</v>
      </c>
      <c r="J82">
        <v>4</v>
      </c>
      <c r="K82">
        <v>1.96</v>
      </c>
      <c r="L82" s="28">
        <v>8.52641383908413</v>
      </c>
      <c r="M82" s="28">
        <v>103.09036133908413</v>
      </c>
      <c r="N82" s="28">
        <v>86.037533660915869</v>
      </c>
      <c r="O82" s="29">
        <v>2.4098018172795301</v>
      </c>
      <c r="P82" s="29"/>
      <c r="Q82" s="29"/>
    </row>
    <row r="83" spans="1:17" x14ac:dyDescent="0.25">
      <c r="A83" s="24" t="s">
        <v>10</v>
      </c>
      <c r="B83" s="25">
        <v>2</v>
      </c>
      <c r="C83" s="26">
        <v>3.2130690897060399</v>
      </c>
      <c r="D83" s="27">
        <v>98.113477500000002</v>
      </c>
      <c r="E83" s="27">
        <v>3.673697986715712</v>
      </c>
      <c r="G83">
        <v>2</v>
      </c>
      <c r="H83">
        <v>98.113477500000002</v>
      </c>
      <c r="I83">
        <v>3.748671415016033</v>
      </c>
      <c r="J83">
        <v>4</v>
      </c>
      <c r="K83">
        <v>1.96</v>
      </c>
      <c r="L83" s="28">
        <v>3.673697986715712</v>
      </c>
      <c r="M83" s="28">
        <v>101.78717548671571</v>
      </c>
      <c r="N83" s="28">
        <v>94.439779513284293</v>
      </c>
      <c r="O83" s="29">
        <v>3.2130690897060399</v>
      </c>
      <c r="P83" s="29"/>
      <c r="Q83" s="29"/>
    </row>
    <row r="84" spans="1:17" x14ac:dyDescent="0.25">
      <c r="A84" s="24" t="s">
        <v>10</v>
      </c>
      <c r="B84" s="25">
        <v>2.5</v>
      </c>
      <c r="C84" s="26">
        <v>4.0163363621325496</v>
      </c>
      <c r="D84" s="27">
        <v>99.672752500000001</v>
      </c>
      <c r="E84" s="27">
        <v>0.64140509999999729</v>
      </c>
      <c r="G84">
        <v>2.5</v>
      </c>
      <c r="H84">
        <v>99.672752500000001</v>
      </c>
      <c r="I84">
        <v>0.65449499999999727</v>
      </c>
      <c r="J84">
        <v>4</v>
      </c>
      <c r="K84">
        <v>1.96</v>
      </c>
      <c r="L84" s="28">
        <v>0.64140509999999729</v>
      </c>
      <c r="M84" s="28">
        <v>100.3141576</v>
      </c>
      <c r="N84" s="28">
        <v>99.031347400000001</v>
      </c>
      <c r="O84" s="29">
        <v>4.0163363621325496</v>
      </c>
      <c r="P84" s="29">
        <v>2.446685</v>
      </c>
      <c r="Q84" s="29">
        <v>1.522959</v>
      </c>
    </row>
    <row r="85" spans="1:17" ht="15.75" thickBot="1" x14ac:dyDescent="0.3">
      <c r="A85" s="30" t="s">
        <v>10</v>
      </c>
      <c r="B85" s="31">
        <v>3</v>
      </c>
      <c r="C85" s="32">
        <v>4.8196036345590603</v>
      </c>
      <c r="D85" s="33">
        <v>99.870822500000003</v>
      </c>
      <c r="E85" s="33">
        <v>0.25318790000000163</v>
      </c>
      <c r="G85" s="14">
        <v>3</v>
      </c>
      <c r="H85" s="14">
        <v>99.870822500000003</v>
      </c>
      <c r="I85" s="14">
        <v>0.25835500000000167</v>
      </c>
      <c r="J85" s="14">
        <v>4</v>
      </c>
      <c r="K85" s="14">
        <v>1.96</v>
      </c>
      <c r="L85" s="34">
        <v>0.25318790000000163</v>
      </c>
      <c r="M85" s="34">
        <v>100.1240104</v>
      </c>
      <c r="N85" s="34">
        <v>99.617634600000002</v>
      </c>
      <c r="O85" s="35">
        <v>4.8196036345590603</v>
      </c>
      <c r="P85" s="35"/>
      <c r="Q85" s="35"/>
    </row>
    <row r="86" spans="1:17" ht="15.75" thickTop="1" x14ac:dyDescent="0.25">
      <c r="A86" s="19" t="s">
        <v>13</v>
      </c>
      <c r="B86" s="20">
        <v>0</v>
      </c>
      <c r="C86" s="21">
        <v>0</v>
      </c>
      <c r="D86" s="21">
        <v>0</v>
      </c>
      <c r="E86" s="21">
        <v>0</v>
      </c>
      <c r="G86" s="22">
        <v>0</v>
      </c>
      <c r="H86" s="22">
        <v>0</v>
      </c>
      <c r="I86" s="22">
        <v>0</v>
      </c>
      <c r="J86" s="22">
        <v>6</v>
      </c>
      <c r="K86" s="22">
        <v>1.96</v>
      </c>
      <c r="L86" s="23">
        <v>0</v>
      </c>
      <c r="M86" s="23">
        <v>0</v>
      </c>
      <c r="N86" s="23">
        <v>0</v>
      </c>
      <c r="O86" s="23">
        <v>0</v>
      </c>
      <c r="P86" s="23"/>
      <c r="Q86" s="23"/>
    </row>
    <row r="87" spans="1:17" x14ac:dyDescent="0.25">
      <c r="A87" s="24" t="s">
        <v>13</v>
      </c>
      <c r="B87" s="25">
        <v>0.1</v>
      </c>
      <c r="C87" s="26">
        <v>1.0496206272531603</v>
      </c>
      <c r="D87" s="27">
        <v>23.395966666666666</v>
      </c>
      <c r="E87" s="27">
        <v>7.5792853777021749</v>
      </c>
      <c r="G87">
        <v>0.1</v>
      </c>
      <c r="H87">
        <v>23.395966666666666</v>
      </c>
      <c r="I87">
        <v>9.4721335664836754</v>
      </c>
      <c r="J87">
        <v>6</v>
      </c>
      <c r="K87">
        <v>1.96</v>
      </c>
      <c r="L87" s="28">
        <v>7.5792853777021749</v>
      </c>
      <c r="M87" s="28">
        <v>30.97525204436884</v>
      </c>
      <c r="N87" s="28">
        <v>15.816681288964492</v>
      </c>
      <c r="O87" s="29">
        <v>1.0496206272531603</v>
      </c>
      <c r="P87" s="29"/>
      <c r="Q87" s="29"/>
    </row>
    <row r="88" spans="1:17" x14ac:dyDescent="0.25">
      <c r="A88" s="24" t="s">
        <v>13</v>
      </c>
      <c r="B88" s="25">
        <v>0.25</v>
      </c>
      <c r="C88" s="26">
        <v>2.6240515681329</v>
      </c>
      <c r="D88" s="27">
        <v>41.91041666666667</v>
      </c>
      <c r="E88" s="27">
        <v>13.552773724037152</v>
      </c>
      <c r="G88">
        <v>0.25</v>
      </c>
      <c r="H88">
        <v>41.91041666666667</v>
      </c>
      <c r="I88">
        <v>16.937438889433864</v>
      </c>
      <c r="J88">
        <v>6</v>
      </c>
      <c r="K88">
        <v>1.96</v>
      </c>
      <c r="L88" s="28">
        <v>13.552773724037152</v>
      </c>
      <c r="M88" s="28">
        <v>55.463190390703822</v>
      </c>
      <c r="N88" s="28">
        <v>28.357642942629518</v>
      </c>
      <c r="O88" s="29">
        <v>2.6240515681329</v>
      </c>
      <c r="P88" s="29">
        <v>3.4690699999999999</v>
      </c>
      <c r="Q88" s="29">
        <v>0.3305071</v>
      </c>
    </row>
    <row r="89" spans="1:17" x14ac:dyDescent="0.25">
      <c r="A89" s="24" t="s">
        <v>13</v>
      </c>
      <c r="B89" s="25">
        <v>0.5</v>
      </c>
      <c r="C89" s="26">
        <v>5.2481031362657999</v>
      </c>
      <c r="D89" s="27">
        <v>67.192838333333327</v>
      </c>
      <c r="E89" s="27">
        <v>11.244629121921518</v>
      </c>
      <c r="G89">
        <v>0.5</v>
      </c>
      <c r="H89">
        <v>67.192838333333327</v>
      </c>
      <c r="I89">
        <v>14.052859028340698</v>
      </c>
      <c r="J89">
        <v>6</v>
      </c>
      <c r="K89">
        <v>1.96</v>
      </c>
      <c r="L89" s="28">
        <v>11.244629121921518</v>
      </c>
      <c r="M89" s="28">
        <v>78.437467455254847</v>
      </c>
      <c r="N89" s="28">
        <v>55.948209211411807</v>
      </c>
      <c r="O89" s="29">
        <v>5.2481031362657999</v>
      </c>
      <c r="P89" s="29"/>
      <c r="Q89" s="29"/>
    </row>
    <row r="90" spans="1:17" x14ac:dyDescent="0.25">
      <c r="A90" s="24" t="s">
        <v>13</v>
      </c>
      <c r="B90" s="25">
        <v>0.75</v>
      </c>
      <c r="C90" s="26">
        <v>7.8721547043986986</v>
      </c>
      <c r="D90" s="27">
        <v>84.226038333333335</v>
      </c>
      <c r="E90" s="27">
        <v>7.0760532567553813</v>
      </c>
      <c r="G90">
        <v>0.75</v>
      </c>
      <c r="H90">
        <v>84.226038333333335</v>
      </c>
      <c r="I90">
        <v>8.8432244243927585</v>
      </c>
      <c r="J90">
        <v>6</v>
      </c>
      <c r="K90">
        <v>1.96</v>
      </c>
      <c r="L90" s="28">
        <v>7.0760532567553813</v>
      </c>
      <c r="M90" s="28">
        <v>91.302091590088722</v>
      </c>
      <c r="N90" s="28">
        <v>77.149985076577948</v>
      </c>
      <c r="O90" s="29">
        <v>7.8721547043986986</v>
      </c>
      <c r="P90" s="29"/>
      <c r="Q90" s="29"/>
    </row>
    <row r="91" spans="1:17" x14ac:dyDescent="0.25">
      <c r="A91" s="24" t="s">
        <v>13</v>
      </c>
      <c r="B91" s="25">
        <v>1</v>
      </c>
      <c r="C91" s="26">
        <v>10.4962062725316</v>
      </c>
      <c r="D91" s="27">
        <v>91.472818333333336</v>
      </c>
      <c r="E91" s="27">
        <v>4.6209975250042303</v>
      </c>
      <c r="G91">
        <v>1</v>
      </c>
      <c r="H91">
        <v>91.472818333333336</v>
      </c>
      <c r="I91">
        <v>5.7750438974103639</v>
      </c>
      <c r="J91">
        <v>6</v>
      </c>
      <c r="K91">
        <v>1.96</v>
      </c>
      <c r="L91" s="28">
        <v>4.6209975250042303</v>
      </c>
      <c r="M91" s="28">
        <v>96.093815858337564</v>
      </c>
      <c r="N91" s="28">
        <v>86.851820808329109</v>
      </c>
      <c r="O91" s="29">
        <v>10.4962062725316</v>
      </c>
      <c r="Q91" s="29"/>
    </row>
    <row r="92" spans="1:17" x14ac:dyDescent="0.25">
      <c r="A92" s="24" t="s">
        <v>13</v>
      </c>
      <c r="B92" s="25">
        <v>1.5</v>
      </c>
      <c r="C92" s="26">
        <v>15.744309408797397</v>
      </c>
      <c r="D92" s="27">
        <v>96.487941666666657</v>
      </c>
      <c r="E92" s="27">
        <v>1.9155914084105061</v>
      </c>
      <c r="G92">
        <v>1.5</v>
      </c>
      <c r="H92">
        <v>96.487941666666657</v>
      </c>
      <c r="I92">
        <v>2.3939905644209776</v>
      </c>
      <c r="J92">
        <v>6</v>
      </c>
      <c r="K92">
        <v>1.96</v>
      </c>
      <c r="L92" s="28">
        <v>1.9155914084105061</v>
      </c>
      <c r="M92" s="28">
        <v>98.403533075077164</v>
      </c>
      <c r="N92" s="28">
        <v>94.572350258256151</v>
      </c>
      <c r="O92" s="29">
        <v>15.744309408797397</v>
      </c>
      <c r="P92" s="29">
        <v>12.78097</v>
      </c>
      <c r="Q92" s="29">
        <v>1.2176750000000001</v>
      </c>
    </row>
    <row r="93" spans="1:17" x14ac:dyDescent="0.25">
      <c r="A93" s="24" t="s">
        <v>13</v>
      </c>
      <c r="B93" s="25">
        <v>2</v>
      </c>
      <c r="C93" s="26">
        <v>20.9924125450632</v>
      </c>
      <c r="D93" s="27">
        <v>98.086393333333334</v>
      </c>
      <c r="E93" s="27">
        <v>1.3704648260063019</v>
      </c>
      <c r="G93">
        <v>2</v>
      </c>
      <c r="H93">
        <v>98.086393333333334</v>
      </c>
      <c r="I93">
        <v>1.7127242521161066</v>
      </c>
      <c r="J93">
        <v>6</v>
      </c>
      <c r="K93">
        <v>1.96</v>
      </c>
      <c r="L93" s="28">
        <v>1.3704648260063019</v>
      </c>
      <c r="M93" s="28">
        <v>99.456858159339632</v>
      </c>
      <c r="N93" s="28">
        <v>96.715928507327035</v>
      </c>
      <c r="O93" s="29">
        <v>20.9924125450632</v>
      </c>
      <c r="P93" s="29">
        <v>14.43</v>
      </c>
      <c r="Q93" s="29"/>
    </row>
    <row r="94" spans="1:17" x14ac:dyDescent="0.25">
      <c r="A94" s="24" t="s">
        <v>13</v>
      </c>
      <c r="B94" s="25">
        <v>2.5</v>
      </c>
      <c r="C94" s="26">
        <v>26.240515681328997</v>
      </c>
      <c r="D94" s="27">
        <v>98.615095000000011</v>
      </c>
      <c r="E94" s="27">
        <v>1.239799120718438</v>
      </c>
      <c r="G94">
        <v>2.5</v>
      </c>
      <c r="H94">
        <v>98.615095000000011</v>
      </c>
      <c r="I94">
        <v>1.5494261374037841</v>
      </c>
      <c r="J94">
        <v>6</v>
      </c>
      <c r="K94">
        <v>1.96</v>
      </c>
      <c r="L94" s="28">
        <v>1.239799120718438</v>
      </c>
      <c r="M94" s="28">
        <v>99.854894120718455</v>
      </c>
      <c r="N94" s="28">
        <v>97.375295879281566</v>
      </c>
      <c r="O94" s="29">
        <v>26.240515681328997</v>
      </c>
      <c r="P94" s="29"/>
      <c r="Q94" s="29"/>
    </row>
    <row r="95" spans="1:17" ht="15.75" thickBot="1" x14ac:dyDescent="0.3">
      <c r="A95" s="30" t="s">
        <v>13</v>
      </c>
      <c r="B95" s="31">
        <v>3</v>
      </c>
      <c r="C95" s="32">
        <v>31.488618817594794</v>
      </c>
      <c r="D95" s="33">
        <v>98.886814999999999</v>
      </c>
      <c r="E95" s="33">
        <v>1.0359423288894491</v>
      </c>
      <c r="G95" s="14">
        <v>3</v>
      </c>
      <c r="H95" s="14">
        <v>98.886814999999999</v>
      </c>
      <c r="I95" s="14">
        <v>1.2946582187396036</v>
      </c>
      <c r="J95" s="14">
        <v>6</v>
      </c>
      <c r="K95" s="14">
        <v>1.96</v>
      </c>
      <c r="L95" s="34">
        <v>1.0359423288894491</v>
      </c>
      <c r="M95" s="34">
        <v>99.922757328889446</v>
      </c>
      <c r="N95" s="34">
        <v>97.850872671110551</v>
      </c>
      <c r="O95" s="35">
        <v>31.488618817594794</v>
      </c>
      <c r="P95" s="35"/>
      <c r="Q95" s="35"/>
    </row>
    <row r="96" spans="1:17" ht="15.75" thickTop="1" x14ac:dyDescent="0.25">
      <c r="A96" s="19" t="s">
        <v>15</v>
      </c>
      <c r="B96" s="20">
        <v>0</v>
      </c>
      <c r="C96" s="20">
        <v>0</v>
      </c>
      <c r="D96" s="20">
        <v>0</v>
      </c>
      <c r="E96" s="20">
        <v>0</v>
      </c>
      <c r="G96" s="22">
        <v>0</v>
      </c>
      <c r="H96" s="22">
        <v>0</v>
      </c>
      <c r="I96" s="22">
        <v>0</v>
      </c>
      <c r="J96" s="22">
        <v>4</v>
      </c>
      <c r="K96" s="22">
        <v>1.96</v>
      </c>
      <c r="L96" s="23">
        <v>0</v>
      </c>
      <c r="M96" s="23">
        <v>0</v>
      </c>
      <c r="N96" s="23">
        <v>0</v>
      </c>
      <c r="O96" s="23">
        <v>0</v>
      </c>
      <c r="P96" s="23"/>
      <c r="Q96" s="23"/>
    </row>
    <row r="97" spans="1:17" x14ac:dyDescent="0.25">
      <c r="A97" s="24" t="s">
        <v>15</v>
      </c>
      <c r="B97" s="25">
        <v>0.1</v>
      </c>
      <c r="C97" s="26">
        <v>0.24342595096267702</v>
      </c>
      <c r="D97" s="27">
        <v>33.675139999999999</v>
      </c>
      <c r="E97" s="27">
        <v>4.4153719052397395</v>
      </c>
      <c r="G97">
        <v>0.1</v>
      </c>
      <c r="H97">
        <v>33.675139999999999</v>
      </c>
      <c r="I97">
        <v>4.5054815359589178</v>
      </c>
      <c r="J97">
        <v>4</v>
      </c>
      <c r="K97">
        <v>1.96</v>
      </c>
      <c r="L97" s="28">
        <v>4.4153719052397395</v>
      </c>
      <c r="M97" s="28">
        <v>38.090511905239737</v>
      </c>
      <c r="N97" s="28">
        <v>29.259768094760261</v>
      </c>
      <c r="O97" s="29">
        <v>0.24342595096267702</v>
      </c>
      <c r="P97" s="29">
        <v>0.51</v>
      </c>
      <c r="Q97" s="29"/>
    </row>
    <row r="98" spans="1:17" x14ac:dyDescent="0.25">
      <c r="A98" s="24" t="s">
        <v>15</v>
      </c>
      <c r="B98" s="25">
        <v>0.25</v>
      </c>
      <c r="C98" s="26">
        <v>0.60856487740669252</v>
      </c>
      <c r="D98" s="27">
        <v>55.229592499999995</v>
      </c>
      <c r="E98" s="27">
        <v>12.955225656653877</v>
      </c>
      <c r="G98">
        <v>0.25</v>
      </c>
      <c r="H98">
        <v>55.229592499999995</v>
      </c>
      <c r="I98">
        <v>13.219618016993753</v>
      </c>
      <c r="J98">
        <v>4</v>
      </c>
      <c r="K98">
        <v>1.96</v>
      </c>
      <c r="L98" s="28">
        <v>12.955225656653877</v>
      </c>
      <c r="M98" s="28">
        <v>68.184818156653876</v>
      </c>
      <c r="N98" s="28">
        <v>42.274366843346115</v>
      </c>
      <c r="O98" s="29">
        <v>0.60856487740669252</v>
      </c>
      <c r="P98" s="29">
        <v>0.58069470000000001</v>
      </c>
      <c r="Q98" s="29">
        <v>0.23855090000000001</v>
      </c>
    </row>
    <row r="99" spans="1:17" x14ac:dyDescent="0.25">
      <c r="A99" s="24" t="s">
        <v>15</v>
      </c>
      <c r="B99" s="25">
        <v>0.5</v>
      </c>
      <c r="C99" s="26">
        <v>1.217129754813385</v>
      </c>
      <c r="D99" s="27">
        <v>77.969680000000011</v>
      </c>
      <c r="E99" s="27">
        <v>8.238871932751282</v>
      </c>
      <c r="G99">
        <v>0.5</v>
      </c>
      <c r="H99">
        <v>77.969680000000011</v>
      </c>
      <c r="I99">
        <v>8.4070121762768188</v>
      </c>
      <c r="J99">
        <v>4</v>
      </c>
      <c r="K99">
        <v>1.96</v>
      </c>
      <c r="L99" s="28">
        <v>8.238871932751282</v>
      </c>
      <c r="M99" s="28">
        <v>86.208551932751291</v>
      </c>
      <c r="N99" s="28">
        <v>69.730808067248731</v>
      </c>
      <c r="O99" s="29">
        <v>1.217129754813385</v>
      </c>
      <c r="P99" s="29"/>
      <c r="Q99" s="29"/>
    </row>
    <row r="100" spans="1:17" x14ac:dyDescent="0.25">
      <c r="A100" s="24" t="s">
        <v>15</v>
      </c>
      <c r="B100" s="25">
        <v>0.75</v>
      </c>
      <c r="C100" s="26">
        <v>1.8256946322200776</v>
      </c>
      <c r="D100" s="27">
        <v>84.585850000000008</v>
      </c>
      <c r="E100" s="27">
        <v>7.4184855628732427</v>
      </c>
      <c r="G100">
        <v>0.75</v>
      </c>
      <c r="H100">
        <v>84.585850000000008</v>
      </c>
      <c r="I100">
        <v>7.5698832274216761</v>
      </c>
      <c r="J100">
        <v>4</v>
      </c>
      <c r="K100">
        <v>1.96</v>
      </c>
      <c r="L100" s="28">
        <v>7.4184855628732427</v>
      </c>
      <c r="M100" s="28">
        <v>92.004335562873251</v>
      </c>
      <c r="N100" s="28">
        <v>77.167364437126764</v>
      </c>
      <c r="O100" s="29">
        <v>1.8256946322200776</v>
      </c>
      <c r="P100" s="29"/>
      <c r="Q100" s="29"/>
    </row>
    <row r="101" spans="1:17" x14ac:dyDescent="0.25">
      <c r="A101" s="24" t="s">
        <v>15</v>
      </c>
      <c r="B101" s="25">
        <v>1</v>
      </c>
      <c r="C101" s="26">
        <v>2.4342595096267701</v>
      </c>
      <c r="D101" s="27">
        <v>88.242384999999999</v>
      </c>
      <c r="E101" s="27">
        <v>6.6917663943038423</v>
      </c>
      <c r="G101">
        <v>1</v>
      </c>
      <c r="H101">
        <v>88.242384999999999</v>
      </c>
      <c r="I101">
        <v>6.8283330554120845</v>
      </c>
      <c r="J101">
        <v>4</v>
      </c>
      <c r="K101">
        <v>1.96</v>
      </c>
      <c r="L101" s="28">
        <v>6.6917663943038423</v>
      </c>
      <c r="M101" s="28">
        <v>94.934151394303839</v>
      </c>
      <c r="N101" s="28">
        <v>81.550618605696158</v>
      </c>
      <c r="O101" s="29">
        <v>2.4342595096267701</v>
      </c>
      <c r="P101" s="29"/>
      <c r="Q101" s="29"/>
    </row>
    <row r="102" spans="1:17" x14ac:dyDescent="0.25">
      <c r="A102" s="24" t="s">
        <v>15</v>
      </c>
      <c r="B102" s="25">
        <v>1.5</v>
      </c>
      <c r="C102" s="26">
        <v>3.6513892644401551</v>
      </c>
      <c r="D102" s="27">
        <v>92.973452500000008</v>
      </c>
      <c r="E102" s="27">
        <v>4.2654157014185072</v>
      </c>
      <c r="G102">
        <v>1.5</v>
      </c>
      <c r="H102">
        <v>92.973452500000008</v>
      </c>
      <c r="I102">
        <v>4.3524650014474568</v>
      </c>
      <c r="J102">
        <v>4</v>
      </c>
      <c r="K102">
        <v>1.96</v>
      </c>
      <c r="L102" s="28">
        <v>4.2654157014185072</v>
      </c>
      <c r="M102" s="28">
        <v>97.238868201418512</v>
      </c>
      <c r="N102" s="28">
        <v>88.708036798581503</v>
      </c>
      <c r="O102" s="29">
        <v>3.6513892644401551</v>
      </c>
      <c r="P102" s="29">
        <v>4.1324719999999999</v>
      </c>
      <c r="Q102" s="29">
        <v>1.69763</v>
      </c>
    </row>
    <row r="103" spans="1:17" x14ac:dyDescent="0.25">
      <c r="A103" s="24" t="s">
        <v>15</v>
      </c>
      <c r="B103" s="25">
        <v>2</v>
      </c>
      <c r="C103" s="26">
        <v>4.8685190192535401</v>
      </c>
      <c r="D103" s="27">
        <v>97.719554999999986</v>
      </c>
      <c r="E103" s="27">
        <v>1.6841286342438497</v>
      </c>
      <c r="G103">
        <v>2</v>
      </c>
      <c r="H103">
        <v>97.719554999999986</v>
      </c>
      <c r="I103">
        <v>1.7184986063712753</v>
      </c>
      <c r="J103">
        <v>4</v>
      </c>
      <c r="K103">
        <v>1.96</v>
      </c>
      <c r="L103" s="28">
        <v>1.6841286342438497</v>
      </c>
      <c r="M103" s="28">
        <v>99.403683634243833</v>
      </c>
      <c r="N103" s="28">
        <v>96.035426365756138</v>
      </c>
      <c r="O103" s="29">
        <v>4.8685190192535401</v>
      </c>
    </row>
    <row r="104" spans="1:17" x14ac:dyDescent="0.25">
      <c r="A104" s="24" t="s">
        <v>15</v>
      </c>
      <c r="B104" s="25">
        <v>2.5</v>
      </c>
      <c r="C104" s="26">
        <v>6.0856487740669252</v>
      </c>
      <c r="D104" s="27">
        <v>98.830422499999997</v>
      </c>
      <c r="E104" s="27">
        <v>0.86844647322437318</v>
      </c>
      <c r="G104">
        <v>2.5</v>
      </c>
      <c r="H104">
        <v>98.830422499999997</v>
      </c>
      <c r="I104">
        <v>0.8861698706371155</v>
      </c>
      <c r="J104">
        <v>4</v>
      </c>
      <c r="K104">
        <v>1.96</v>
      </c>
      <c r="L104" s="28">
        <v>0.86844647322437318</v>
      </c>
      <c r="M104" s="28">
        <v>99.698868973224364</v>
      </c>
      <c r="N104" s="28">
        <v>97.961976026775631</v>
      </c>
      <c r="O104" s="29">
        <v>6.0856487740669252</v>
      </c>
      <c r="P104" s="29"/>
      <c r="Q104" s="29"/>
    </row>
    <row r="105" spans="1:17" ht="15.75" thickBot="1" x14ac:dyDescent="0.3">
      <c r="A105" s="30" t="s">
        <v>15</v>
      </c>
      <c r="B105" s="31">
        <v>3</v>
      </c>
      <c r="C105" s="32">
        <v>7.3027785288803102</v>
      </c>
      <c r="D105" s="33">
        <v>99.286962500000001</v>
      </c>
      <c r="E105" s="33">
        <v>0.50640175102794571</v>
      </c>
      <c r="G105" s="14">
        <v>3</v>
      </c>
      <c r="H105" s="14">
        <v>99.286962500000001</v>
      </c>
      <c r="I105" s="14">
        <v>0.51673648064076094</v>
      </c>
      <c r="J105" s="14">
        <v>4</v>
      </c>
      <c r="K105" s="14">
        <v>1.96</v>
      </c>
      <c r="L105" s="34">
        <v>0.50640175102794571</v>
      </c>
      <c r="M105" s="34">
        <v>99.793364251027953</v>
      </c>
      <c r="N105" s="34">
        <v>98.78056074897205</v>
      </c>
      <c r="O105" s="35">
        <v>7.3027785288803102</v>
      </c>
      <c r="P105" s="35"/>
      <c r="Q105" s="35"/>
    </row>
    <row r="106" spans="1:17" ht="15.75" thickTop="1" x14ac:dyDescent="0.25">
      <c r="A106" s="19" t="s">
        <v>17</v>
      </c>
      <c r="B106" s="20">
        <v>0</v>
      </c>
      <c r="C106" s="20">
        <v>0</v>
      </c>
      <c r="D106" s="20">
        <v>0</v>
      </c>
      <c r="E106" s="20">
        <v>0</v>
      </c>
      <c r="G106" s="22">
        <v>0</v>
      </c>
      <c r="H106" s="22">
        <v>0</v>
      </c>
      <c r="I106" s="22">
        <v>0</v>
      </c>
      <c r="J106" s="22">
        <v>4</v>
      </c>
      <c r="K106" s="22">
        <v>1.96</v>
      </c>
      <c r="L106" s="23">
        <v>0</v>
      </c>
      <c r="M106" s="23">
        <v>0</v>
      </c>
      <c r="N106" s="23">
        <v>0</v>
      </c>
      <c r="O106" s="23">
        <v>0</v>
      </c>
      <c r="P106" s="23"/>
      <c r="Q106" s="23"/>
    </row>
    <row r="107" spans="1:17" x14ac:dyDescent="0.25">
      <c r="A107" s="24" t="s">
        <v>17</v>
      </c>
      <c r="B107" s="25">
        <v>0.1</v>
      </c>
      <c r="C107" s="26">
        <v>0.56516441557248409</v>
      </c>
      <c r="D107" s="27">
        <v>19.468722249999999</v>
      </c>
      <c r="E107" s="27">
        <v>8.3562797822663128</v>
      </c>
      <c r="G107">
        <v>0.1</v>
      </c>
      <c r="H107">
        <v>19.468722249999999</v>
      </c>
      <c r="I107">
        <v>8.5268161043533812</v>
      </c>
      <c r="J107">
        <v>4</v>
      </c>
      <c r="K107">
        <v>1.96</v>
      </c>
      <c r="L107" s="28">
        <v>8.3562797822663128</v>
      </c>
      <c r="M107" s="28">
        <v>27.825002032266312</v>
      </c>
      <c r="N107" s="28">
        <v>11.112442467733686</v>
      </c>
      <c r="O107" s="29">
        <v>0.56516441557248409</v>
      </c>
      <c r="P107" s="29"/>
      <c r="Q107" s="29"/>
    </row>
    <row r="108" spans="1:17" x14ac:dyDescent="0.25">
      <c r="A108" s="24" t="s">
        <v>17</v>
      </c>
      <c r="B108" s="25">
        <v>0.25</v>
      </c>
      <c r="C108" s="26">
        <v>1.4129110389312101</v>
      </c>
      <c r="D108" s="27">
        <v>27.681024999999998</v>
      </c>
      <c r="E108" s="27">
        <v>7.3440927416582946</v>
      </c>
      <c r="G108">
        <v>0.25</v>
      </c>
      <c r="H108">
        <v>27.681024999999998</v>
      </c>
      <c r="I108">
        <v>7.4939721853656067</v>
      </c>
      <c r="J108">
        <v>4</v>
      </c>
      <c r="K108">
        <v>1.96</v>
      </c>
      <c r="L108" s="28">
        <v>7.3440927416582946</v>
      </c>
      <c r="M108" s="28">
        <v>35.025117741658292</v>
      </c>
      <c r="N108" s="28">
        <v>20.336932258341704</v>
      </c>
      <c r="O108" s="29">
        <v>1.4129110389312101</v>
      </c>
      <c r="P108" s="29"/>
      <c r="Q108" s="29"/>
    </row>
    <row r="109" spans="1:17" x14ac:dyDescent="0.25">
      <c r="A109" s="24" t="s">
        <v>17</v>
      </c>
      <c r="B109" s="25">
        <v>0.5</v>
      </c>
      <c r="C109" s="26">
        <v>2.8258220778624201</v>
      </c>
      <c r="D109" s="27">
        <v>50.819312500000002</v>
      </c>
      <c r="E109" s="27">
        <v>5.4762030104074526</v>
      </c>
      <c r="G109">
        <v>0.5</v>
      </c>
      <c r="H109">
        <v>50.819312500000002</v>
      </c>
      <c r="I109">
        <v>5.5879622555178088</v>
      </c>
      <c r="J109">
        <v>4</v>
      </c>
      <c r="K109">
        <v>1.96</v>
      </c>
      <c r="L109" s="28">
        <v>5.4762030104074526</v>
      </c>
      <c r="M109" s="28">
        <v>56.295515510407455</v>
      </c>
      <c r="N109" s="28">
        <v>45.34310948959255</v>
      </c>
      <c r="O109" s="29">
        <v>2.8258220778624201</v>
      </c>
      <c r="P109" s="29">
        <v>2.7067860000000001</v>
      </c>
      <c r="Q109" s="29">
        <v>0.47893790000000003</v>
      </c>
    </row>
    <row r="110" spans="1:17" x14ac:dyDescent="0.25">
      <c r="A110" s="24" t="s">
        <v>17</v>
      </c>
      <c r="B110" s="25">
        <v>0.75</v>
      </c>
      <c r="C110" s="26">
        <v>4.2387331167936306</v>
      </c>
      <c r="D110" s="27">
        <v>72.555194999999998</v>
      </c>
      <c r="E110" s="27">
        <v>7.4114150057727457</v>
      </c>
      <c r="G110">
        <v>0.75</v>
      </c>
      <c r="H110">
        <v>72.555194999999998</v>
      </c>
      <c r="I110">
        <v>7.5626683732374955</v>
      </c>
      <c r="J110">
        <v>4</v>
      </c>
      <c r="K110">
        <v>1.96</v>
      </c>
      <c r="L110" s="28">
        <v>7.4114150057727457</v>
      </c>
      <c r="M110" s="28">
        <v>79.966610005772736</v>
      </c>
      <c r="N110" s="28">
        <v>65.143779994227259</v>
      </c>
      <c r="O110" s="29">
        <v>4.2387331167936306</v>
      </c>
      <c r="P110" s="29"/>
      <c r="Q110" s="29"/>
    </row>
    <row r="111" spans="1:17" x14ac:dyDescent="0.25">
      <c r="A111" s="24" t="s">
        <v>17</v>
      </c>
      <c r="B111" s="25">
        <v>1</v>
      </c>
      <c r="C111" s="26">
        <v>5.6516441557248402</v>
      </c>
      <c r="D111" s="27">
        <v>88.196997500000009</v>
      </c>
      <c r="E111" s="27">
        <v>6.1657646653800722</v>
      </c>
      <c r="G111">
        <v>1</v>
      </c>
      <c r="H111">
        <v>88.196997500000009</v>
      </c>
      <c r="I111">
        <v>6.2915965973266044</v>
      </c>
      <c r="J111">
        <v>4</v>
      </c>
      <c r="K111">
        <v>1.96</v>
      </c>
      <c r="L111" s="28">
        <v>6.1657646653800722</v>
      </c>
      <c r="M111" s="28">
        <v>94.362762165380076</v>
      </c>
      <c r="N111" s="28">
        <v>82.031232834619942</v>
      </c>
      <c r="O111" s="29">
        <v>5.6516441557248402</v>
      </c>
      <c r="P111" s="29"/>
      <c r="Q111" s="29"/>
    </row>
    <row r="112" spans="1:17" x14ac:dyDescent="0.25">
      <c r="A112" s="24" t="s">
        <v>17</v>
      </c>
      <c r="B112" s="25">
        <v>1.5</v>
      </c>
      <c r="C112" s="26">
        <v>8.4774662335872613</v>
      </c>
      <c r="D112" s="27">
        <v>98.761667500000001</v>
      </c>
      <c r="E112" s="27">
        <v>0.59828771051309293</v>
      </c>
      <c r="G112">
        <v>1.5</v>
      </c>
      <c r="H112">
        <v>98.761667500000001</v>
      </c>
      <c r="I112">
        <v>0.61049766378887038</v>
      </c>
      <c r="J112">
        <v>4</v>
      </c>
      <c r="K112">
        <v>1.96</v>
      </c>
      <c r="L112" s="28">
        <v>0.59828771051309293</v>
      </c>
      <c r="M112" s="28">
        <v>99.359955210513093</v>
      </c>
      <c r="N112" s="28">
        <v>98.16337978948691</v>
      </c>
      <c r="O112" s="29">
        <v>8.4774662335872613</v>
      </c>
      <c r="P112" s="29">
        <v>7.52</v>
      </c>
      <c r="Q112" s="29"/>
    </row>
    <row r="113" spans="1:17" x14ac:dyDescent="0.25">
      <c r="A113" s="24" t="s">
        <v>17</v>
      </c>
      <c r="B113" s="25">
        <v>2</v>
      </c>
      <c r="C113" s="26">
        <v>11.30328831144968</v>
      </c>
      <c r="D113" s="27">
        <v>99.712594999999993</v>
      </c>
      <c r="E113" s="27">
        <v>0.19118385025550677</v>
      </c>
      <c r="G113">
        <v>2</v>
      </c>
      <c r="H113">
        <v>99.712594999999993</v>
      </c>
      <c r="I113">
        <v>0.195085561485211</v>
      </c>
      <c r="J113">
        <v>4</v>
      </c>
      <c r="K113">
        <v>1.96</v>
      </c>
      <c r="L113" s="28">
        <v>0.19118385025550677</v>
      </c>
      <c r="M113" s="28">
        <v>99.903778850255506</v>
      </c>
      <c r="N113" s="28">
        <v>99.52141114974448</v>
      </c>
      <c r="O113" s="29">
        <v>11.30328831144968</v>
      </c>
      <c r="P113" s="29">
        <v>12.947229999999999</v>
      </c>
      <c r="Q113" s="29">
        <v>2.2908789999999999</v>
      </c>
    </row>
    <row r="114" spans="1:17" x14ac:dyDescent="0.25">
      <c r="A114" s="24" t="s">
        <v>17</v>
      </c>
      <c r="B114" s="25">
        <v>2.5</v>
      </c>
      <c r="C114" s="26">
        <v>14.1291103893121</v>
      </c>
      <c r="D114" s="27">
        <v>99.780524999999997</v>
      </c>
      <c r="E114" s="27">
        <v>0.17423500642144404</v>
      </c>
      <c r="G114">
        <v>2.5</v>
      </c>
      <c r="H114">
        <v>99.780524999999997</v>
      </c>
      <c r="I114">
        <v>0.17779082287902453</v>
      </c>
      <c r="J114">
        <v>4</v>
      </c>
      <c r="K114">
        <v>1.96</v>
      </c>
      <c r="L114" s="28">
        <v>0.17423500642144404</v>
      </c>
      <c r="M114" s="28">
        <v>99.954760006421438</v>
      </c>
      <c r="N114" s="28">
        <v>99.606289993578557</v>
      </c>
      <c r="O114" s="29">
        <v>14.1291103893121</v>
      </c>
      <c r="P114" s="29"/>
      <c r="Q114" s="29"/>
    </row>
    <row r="115" spans="1:17" ht="15.75" thickBot="1" x14ac:dyDescent="0.3">
      <c r="A115" s="30" t="s">
        <v>17</v>
      </c>
      <c r="B115" s="31">
        <v>3</v>
      </c>
      <c r="C115" s="32">
        <v>16.954932467174523</v>
      </c>
      <c r="D115" s="33">
        <v>99.857282500000011</v>
      </c>
      <c r="E115" s="33">
        <v>0.10121034295622511</v>
      </c>
      <c r="G115" s="14">
        <v>3</v>
      </c>
      <c r="H115" s="14">
        <v>99.857282500000011</v>
      </c>
      <c r="I115" s="14">
        <v>0.10327586015941338</v>
      </c>
      <c r="J115" s="14">
        <v>4</v>
      </c>
      <c r="K115" s="14">
        <v>1.96</v>
      </c>
      <c r="L115" s="34">
        <v>0.10121034295622511</v>
      </c>
      <c r="M115" s="34">
        <v>99.958492842956232</v>
      </c>
      <c r="N115" s="34">
        <v>99.756072157043789</v>
      </c>
      <c r="O115" s="35">
        <v>16.954932467174523</v>
      </c>
      <c r="P115" s="35"/>
      <c r="Q115" s="35"/>
    </row>
    <row r="116" spans="1:17" ht="15.75" thickTop="1" x14ac:dyDescent="0.25">
      <c r="A116" s="24" t="s">
        <v>19</v>
      </c>
      <c r="B116" s="25">
        <v>0</v>
      </c>
      <c r="C116" s="25">
        <v>0</v>
      </c>
      <c r="D116" s="25">
        <v>0</v>
      </c>
      <c r="E116" s="25">
        <v>0</v>
      </c>
      <c r="G116" s="22">
        <v>0</v>
      </c>
      <c r="H116" s="22">
        <v>0</v>
      </c>
      <c r="I116" s="22">
        <v>0</v>
      </c>
      <c r="J116" s="22">
        <v>4</v>
      </c>
      <c r="K116" s="22">
        <v>1.96</v>
      </c>
      <c r="L116" s="23">
        <v>0</v>
      </c>
      <c r="M116" s="23">
        <v>0</v>
      </c>
      <c r="N116" s="23">
        <v>0</v>
      </c>
      <c r="O116" s="23">
        <v>0</v>
      </c>
      <c r="P116" s="23"/>
      <c r="Q116" s="23"/>
    </row>
    <row r="117" spans="1:17" x14ac:dyDescent="0.25">
      <c r="A117" s="24" t="s">
        <v>19</v>
      </c>
      <c r="B117" s="25">
        <v>0.1</v>
      </c>
      <c r="C117" s="26">
        <v>0.32305605908686802</v>
      </c>
      <c r="D117" s="27">
        <v>46.081242500000002</v>
      </c>
      <c r="E117" s="27">
        <v>16.963970184595837</v>
      </c>
      <c r="G117">
        <v>0.1</v>
      </c>
      <c r="H117">
        <v>46.081242500000002</v>
      </c>
      <c r="I117">
        <v>17.310173657750855</v>
      </c>
      <c r="J117">
        <v>4</v>
      </c>
      <c r="K117">
        <v>1.96</v>
      </c>
      <c r="L117" s="28">
        <v>16.963970184595837</v>
      </c>
      <c r="M117" s="28">
        <v>63.045212684595839</v>
      </c>
      <c r="N117" s="28">
        <v>29.117272315404165</v>
      </c>
      <c r="O117" s="29">
        <v>0.32305605908686802</v>
      </c>
      <c r="P117" s="29">
        <v>0.59499999999999997</v>
      </c>
      <c r="Q117" s="29"/>
    </row>
    <row r="118" spans="1:17" x14ac:dyDescent="0.25">
      <c r="A118" s="24" t="s">
        <v>19</v>
      </c>
      <c r="B118" s="25">
        <v>0.25</v>
      </c>
      <c r="C118" s="26">
        <v>0.80764014771716996</v>
      </c>
      <c r="D118" s="27">
        <v>53.001784999999998</v>
      </c>
      <c r="E118" s="27">
        <v>17.972120779904287</v>
      </c>
      <c r="G118">
        <v>0.25</v>
      </c>
      <c r="H118">
        <v>53.001784999999998</v>
      </c>
      <c r="I118">
        <v>18.338898755004376</v>
      </c>
      <c r="J118">
        <v>4</v>
      </c>
      <c r="K118">
        <v>1.96</v>
      </c>
      <c r="L118" s="28">
        <v>17.972120779904287</v>
      </c>
      <c r="M118" s="28">
        <v>70.973905779904285</v>
      </c>
      <c r="N118" s="28">
        <v>35.029664220095711</v>
      </c>
      <c r="O118" s="29">
        <v>0.80764014771716996</v>
      </c>
      <c r="P118" s="29">
        <v>0.84819659999999997</v>
      </c>
      <c r="Q118" s="29">
        <v>0.26255400000000001</v>
      </c>
    </row>
    <row r="119" spans="1:17" x14ac:dyDescent="0.25">
      <c r="A119" s="24" t="s">
        <v>19</v>
      </c>
      <c r="B119" s="25">
        <v>0.5</v>
      </c>
      <c r="C119" s="26">
        <v>1.6152802954343399</v>
      </c>
      <c r="D119" s="27">
        <v>66.741432500000002</v>
      </c>
      <c r="E119" s="27">
        <v>17.691093603899045</v>
      </c>
      <c r="G119">
        <v>0.5</v>
      </c>
      <c r="H119">
        <v>66.741432500000002</v>
      </c>
      <c r="I119">
        <v>18.052136330509231</v>
      </c>
      <c r="J119">
        <v>4</v>
      </c>
      <c r="K119">
        <v>1.96</v>
      </c>
      <c r="L119" s="28">
        <v>17.691093603899045</v>
      </c>
      <c r="M119" s="28">
        <v>84.43252610389905</v>
      </c>
      <c r="N119" s="28">
        <v>49.050338896100953</v>
      </c>
      <c r="O119" s="29">
        <v>1.6152802954343399</v>
      </c>
      <c r="P119" s="29"/>
      <c r="Q119" s="29"/>
    </row>
    <row r="120" spans="1:17" x14ac:dyDescent="0.25">
      <c r="A120" s="24" t="s">
        <v>19</v>
      </c>
      <c r="B120" s="25">
        <v>0.75</v>
      </c>
      <c r="C120" s="26">
        <v>2.4229204431515097</v>
      </c>
      <c r="D120" s="27">
        <v>76.900090000000006</v>
      </c>
      <c r="E120" s="27">
        <v>13.268752512813666</v>
      </c>
      <c r="G120">
        <v>0.75</v>
      </c>
      <c r="H120">
        <v>76.900090000000006</v>
      </c>
      <c r="I120">
        <v>13.539543380422108</v>
      </c>
      <c r="J120">
        <v>4</v>
      </c>
      <c r="K120">
        <v>1.96</v>
      </c>
      <c r="L120" s="28">
        <v>13.268752512813666</v>
      </c>
      <c r="M120" s="28">
        <v>90.168842512813669</v>
      </c>
      <c r="N120" s="28">
        <v>63.631337487186343</v>
      </c>
      <c r="O120" s="29">
        <v>2.4229204431515097</v>
      </c>
      <c r="P120" s="29"/>
      <c r="Q120" s="29"/>
    </row>
    <row r="121" spans="1:17" x14ac:dyDescent="0.25">
      <c r="A121" s="24" t="s">
        <v>19</v>
      </c>
      <c r="B121" s="25">
        <v>1</v>
      </c>
      <c r="C121" s="26">
        <v>3.2305605908686799</v>
      </c>
      <c r="D121" s="27">
        <v>90.956185000000005</v>
      </c>
      <c r="E121" s="27">
        <v>2.8173554849767872</v>
      </c>
      <c r="G121">
        <v>1</v>
      </c>
      <c r="H121">
        <v>90.956185000000005</v>
      </c>
      <c r="I121">
        <v>2.8748525356905992</v>
      </c>
      <c r="J121">
        <v>4</v>
      </c>
      <c r="K121">
        <v>1.96</v>
      </c>
      <c r="L121" s="28">
        <v>2.8173554849767872</v>
      </c>
      <c r="M121" s="28">
        <v>93.773540484976792</v>
      </c>
      <c r="N121" s="28">
        <v>88.138829515023218</v>
      </c>
      <c r="O121" s="29">
        <v>3.2305605908686799</v>
      </c>
      <c r="P121" s="29"/>
      <c r="Q121" s="29"/>
    </row>
    <row r="122" spans="1:17" x14ac:dyDescent="0.25">
      <c r="A122" s="24" t="s">
        <v>19</v>
      </c>
      <c r="B122" s="25">
        <v>1.5</v>
      </c>
      <c r="C122" s="26">
        <v>4.8458408863030193</v>
      </c>
      <c r="D122" s="27">
        <v>97.062444999999997</v>
      </c>
      <c r="E122" s="27">
        <v>0.51293664174755693</v>
      </c>
      <c r="G122">
        <v>1.5</v>
      </c>
      <c r="H122">
        <v>97.062444999999997</v>
      </c>
      <c r="I122">
        <v>0.52340473647709895</v>
      </c>
      <c r="J122">
        <v>4</v>
      </c>
      <c r="K122">
        <v>1.96</v>
      </c>
      <c r="L122" s="28">
        <v>0.51293664174755693</v>
      </c>
      <c r="M122" s="28">
        <v>97.575381641747555</v>
      </c>
      <c r="N122" s="28">
        <v>96.549508358252439</v>
      </c>
      <c r="O122" s="29">
        <v>4.8458408863030193</v>
      </c>
      <c r="P122" s="29">
        <v>4.3619479999999999</v>
      </c>
      <c r="Q122" s="29">
        <v>1.350214</v>
      </c>
    </row>
    <row r="123" spans="1:17" x14ac:dyDescent="0.25">
      <c r="A123" s="24" t="s">
        <v>19</v>
      </c>
      <c r="B123" s="25">
        <v>2</v>
      </c>
      <c r="C123" s="26">
        <v>6.4611211817373597</v>
      </c>
      <c r="D123" s="27">
        <v>98.457239999999999</v>
      </c>
      <c r="E123" s="27">
        <v>0.55485865858689665</v>
      </c>
      <c r="G123">
        <v>2</v>
      </c>
      <c r="H123">
        <v>98.457239999999999</v>
      </c>
      <c r="I123">
        <v>0.56618230468050679</v>
      </c>
      <c r="J123">
        <v>4</v>
      </c>
      <c r="K123">
        <v>1.96</v>
      </c>
      <c r="L123" s="28">
        <v>0.55485865858689665</v>
      </c>
      <c r="M123" s="28">
        <v>99.012098658586893</v>
      </c>
      <c r="N123" s="28">
        <v>97.902381341413104</v>
      </c>
      <c r="O123" s="29">
        <v>6.4611211817373597</v>
      </c>
      <c r="P123" s="29"/>
      <c r="Q123" s="29"/>
    </row>
    <row r="124" spans="1:17" x14ac:dyDescent="0.25">
      <c r="A124" s="24" t="s">
        <v>19</v>
      </c>
      <c r="B124" s="25">
        <v>2.5</v>
      </c>
      <c r="C124" s="26">
        <v>8.0764014771717001</v>
      </c>
      <c r="D124" s="27">
        <v>98.9997975</v>
      </c>
      <c r="E124" s="27">
        <v>0.44512054471241408</v>
      </c>
      <c r="G124">
        <v>2.5</v>
      </c>
      <c r="H124">
        <v>98.9997975</v>
      </c>
      <c r="I124">
        <v>0.45420463746164702</v>
      </c>
      <c r="J124">
        <v>4</v>
      </c>
      <c r="K124">
        <v>1.96</v>
      </c>
      <c r="L124" s="28">
        <v>0.44512054471241408</v>
      </c>
      <c r="M124" s="28">
        <v>99.444918044712409</v>
      </c>
      <c r="N124" s="28">
        <v>98.55467695528759</v>
      </c>
      <c r="O124" s="29">
        <v>8.0764014771717001</v>
      </c>
      <c r="P124" s="29"/>
      <c r="Q124" s="29"/>
    </row>
    <row r="125" spans="1:17" ht="15.75" thickBot="1" x14ac:dyDescent="0.3">
      <c r="A125" s="30" t="s">
        <v>19</v>
      </c>
      <c r="B125" s="31">
        <v>3</v>
      </c>
      <c r="C125" s="32">
        <v>9.6916817726060387</v>
      </c>
      <c r="D125" s="33">
        <v>99.3449375</v>
      </c>
      <c r="E125" s="33">
        <v>0.37507116404452656</v>
      </c>
      <c r="G125" s="14">
        <v>3</v>
      </c>
      <c r="H125" s="14">
        <v>99.3449375</v>
      </c>
      <c r="I125" s="14">
        <v>0.3827256775964557</v>
      </c>
      <c r="J125" s="14">
        <v>4</v>
      </c>
      <c r="K125" s="14">
        <v>1.96</v>
      </c>
      <c r="L125" s="34">
        <v>0.37507116404452656</v>
      </c>
      <c r="M125" s="34">
        <v>99.720008664044528</v>
      </c>
      <c r="N125" s="34">
        <v>98.969866335955473</v>
      </c>
      <c r="O125" s="35">
        <v>9.6916817726060387</v>
      </c>
      <c r="P125" s="35"/>
      <c r="Q125" s="35"/>
    </row>
    <row r="126" spans="1:17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3EFB-11DC-4A5A-964F-D6806701957D}">
  <dimension ref="A1:N13"/>
  <sheetViews>
    <sheetView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2" max="2" width="22.5703125" bestFit="1" customWidth="1"/>
    <col min="3" max="3" width="14.140625" bestFit="1" customWidth="1"/>
    <col min="4" max="4" width="16.42578125" bestFit="1" customWidth="1"/>
    <col min="5" max="5" width="14.140625" bestFit="1" customWidth="1"/>
    <col min="6" max="6" width="16.42578125" bestFit="1" customWidth="1"/>
    <col min="7" max="7" width="17" bestFit="1" customWidth="1"/>
    <col min="8" max="8" width="15" bestFit="1" customWidth="1"/>
    <col min="9" max="9" width="12.140625" bestFit="1" customWidth="1"/>
    <col min="10" max="10" width="10.28515625" customWidth="1"/>
    <col min="11" max="11" width="10.140625" bestFit="1" customWidth="1"/>
    <col min="13" max="13" width="10.140625" customWidth="1"/>
    <col min="14" max="14" width="9.7109375" customWidth="1"/>
  </cols>
  <sheetData>
    <row r="1" spans="1:14" s="39" customFormat="1" ht="45" x14ac:dyDescent="0.25">
      <c r="B1" s="40" t="s">
        <v>0</v>
      </c>
      <c r="C1" s="40" t="s">
        <v>92</v>
      </c>
      <c r="D1" s="40" t="s">
        <v>98</v>
      </c>
      <c r="E1" s="40" t="s">
        <v>93</v>
      </c>
      <c r="F1" s="40" t="s">
        <v>99</v>
      </c>
      <c r="G1" s="40" t="s">
        <v>94</v>
      </c>
      <c r="H1" s="40" t="s">
        <v>95</v>
      </c>
      <c r="I1" s="40" t="s">
        <v>105</v>
      </c>
      <c r="J1" s="40" t="s">
        <v>100</v>
      </c>
      <c r="K1" s="40" t="s">
        <v>104</v>
      </c>
      <c r="L1" s="40" t="s">
        <v>101</v>
      </c>
      <c r="M1" s="40" t="s">
        <v>102</v>
      </c>
      <c r="N1" s="40" t="s">
        <v>103</v>
      </c>
    </row>
    <row r="2" spans="1:14" x14ac:dyDescent="0.25">
      <c r="B2" s="1" t="s">
        <v>10</v>
      </c>
      <c r="C2" s="4">
        <v>0.89930710000000003</v>
      </c>
      <c r="D2" s="4">
        <v>0.55978079999999997</v>
      </c>
      <c r="E2" s="4">
        <v>2.446685</v>
      </c>
      <c r="F2" s="4">
        <v>1.522959</v>
      </c>
      <c r="G2" s="4">
        <v>1.6065345448530211</v>
      </c>
      <c r="H2" s="4">
        <v>80.808909999999997</v>
      </c>
      <c r="I2" s="4">
        <f>((E2-G2)/G2)*100</f>
        <v>52.295822572793959</v>
      </c>
      <c r="J2" s="4">
        <f>G2*$F$8</f>
        <v>2.8114354534927868</v>
      </c>
      <c r="K2" s="4">
        <f>((J2-G2)/J2)*100</f>
        <v>42.857142857142854</v>
      </c>
      <c r="L2" s="4">
        <v>8.108303750000001</v>
      </c>
      <c r="M2" s="4">
        <f>L2*$F$8</f>
        <v>14.189531562500001</v>
      </c>
      <c r="N2">
        <f>((M2-L2)/L2)*100</f>
        <v>74.999999999999986</v>
      </c>
    </row>
    <row r="3" spans="1:14" x14ac:dyDescent="0.25">
      <c r="A3">
        <v>14.43</v>
      </c>
      <c r="B3" s="1" t="s">
        <v>13</v>
      </c>
      <c r="C3" s="4">
        <v>3.4690699999999999</v>
      </c>
      <c r="D3" s="4">
        <v>0.3305071</v>
      </c>
      <c r="E3" s="4">
        <v>12.78097</v>
      </c>
      <c r="F3" s="4">
        <v>1.2176750000000001</v>
      </c>
      <c r="G3" s="4">
        <v>10.496206272531612</v>
      </c>
      <c r="H3" s="4">
        <v>91.472819999999999</v>
      </c>
      <c r="I3" s="4">
        <f>((A3-G3)/G3)*100</f>
        <v>37.478243332193813</v>
      </c>
      <c r="J3" s="4">
        <f t="shared" ref="J3:J6" si="0">G3*$F$8</f>
        <v>18.368360976930322</v>
      </c>
      <c r="K3" s="4">
        <f>((J3-G3)/J3)*100</f>
        <v>42.857142857142861</v>
      </c>
      <c r="L3" s="4">
        <v>346.11034999999998</v>
      </c>
      <c r="M3" s="4">
        <f t="shared" ref="M3:M6" si="1">L3*$F$8</f>
        <v>605.69311249999998</v>
      </c>
      <c r="N3">
        <f t="shared" ref="N3:N6" si="2">((M3-L3)/L3)*100</f>
        <v>75</v>
      </c>
    </row>
    <row r="4" spans="1:14" x14ac:dyDescent="0.25">
      <c r="A4">
        <v>0.51</v>
      </c>
      <c r="B4" s="1" t="s">
        <v>15</v>
      </c>
      <c r="C4" s="4">
        <v>0.58069470000000001</v>
      </c>
      <c r="D4" s="4">
        <v>0.23855090000000001</v>
      </c>
      <c r="E4" s="4">
        <v>4.1324719999999999</v>
      </c>
      <c r="F4" s="4">
        <v>1.69763</v>
      </c>
      <c r="G4" s="4">
        <v>2.4342595096267674</v>
      </c>
      <c r="H4" s="4">
        <v>88.242379999999997</v>
      </c>
      <c r="I4" s="4">
        <f>((E4-G4)/G4)*100</f>
        <v>69.763001177865817</v>
      </c>
      <c r="J4" s="4">
        <f t="shared" si="0"/>
        <v>4.2599541418468432</v>
      </c>
      <c r="K4" s="4">
        <f>((J4-G4)/J4)*100</f>
        <v>42.857142857142861</v>
      </c>
      <c r="L4" s="4">
        <v>18.615882250000002</v>
      </c>
      <c r="M4" s="4">
        <f t="shared" si="1"/>
        <v>32.577793937500005</v>
      </c>
      <c r="N4">
        <f t="shared" si="2"/>
        <v>75</v>
      </c>
    </row>
    <row r="5" spans="1:14" x14ac:dyDescent="0.25">
      <c r="A5">
        <v>7.52</v>
      </c>
      <c r="B5" s="1" t="s">
        <v>17</v>
      </c>
      <c r="C5" s="4">
        <v>2.7067860000000001</v>
      </c>
      <c r="D5" s="4">
        <v>0.47893790000000003</v>
      </c>
      <c r="E5" s="4">
        <v>12.947229999999999</v>
      </c>
      <c r="F5" s="4">
        <v>2.2908789999999999</v>
      </c>
      <c r="G5" s="4">
        <v>5.6516441557248402</v>
      </c>
      <c r="H5" s="4">
        <v>88.197000000000003</v>
      </c>
      <c r="I5" s="4">
        <f>((A5-G5)/G5)*100</f>
        <v>33.05862493806525</v>
      </c>
      <c r="J5" s="4">
        <f t="shared" si="0"/>
        <v>9.8903772725184709</v>
      </c>
      <c r="K5" s="4">
        <f t="shared" ref="K5:K6" si="3">((J5-G5)/J5)*100</f>
        <v>42.857142857142861</v>
      </c>
      <c r="L5" s="4">
        <v>100.3458675</v>
      </c>
      <c r="M5" s="4">
        <f t="shared" si="1"/>
        <v>175.60526812500001</v>
      </c>
      <c r="N5">
        <f t="shared" si="2"/>
        <v>75.000000000000014</v>
      </c>
    </row>
    <row r="6" spans="1:14" x14ac:dyDescent="0.25">
      <c r="A6">
        <v>0.59499999999999997</v>
      </c>
      <c r="B6" s="1" t="s">
        <v>19</v>
      </c>
      <c r="C6" s="4">
        <v>0.84819659999999997</v>
      </c>
      <c r="D6" s="4">
        <v>0.26255400000000001</v>
      </c>
      <c r="E6" s="4">
        <v>4.3619479999999999</v>
      </c>
      <c r="F6" s="4">
        <v>1.350214</v>
      </c>
      <c r="G6" s="4">
        <v>3.2305605908686812</v>
      </c>
      <c r="H6" s="4">
        <v>90.956190000000007</v>
      </c>
      <c r="I6" s="4">
        <f>((E6-G6)/G6)*100</f>
        <v>35.021395739464971</v>
      </c>
      <c r="J6" s="4">
        <f t="shared" si="0"/>
        <v>5.6534810340201922</v>
      </c>
      <c r="K6" s="4">
        <f t="shared" si="3"/>
        <v>42.857142857142861</v>
      </c>
      <c r="L6" s="4">
        <v>32.787300000000002</v>
      </c>
      <c r="M6" s="4">
        <f t="shared" si="1"/>
        <v>57.377775</v>
      </c>
      <c r="N6">
        <f t="shared" si="2"/>
        <v>74.999999999999986</v>
      </c>
    </row>
    <row r="7" spans="1:14" x14ac:dyDescent="0.25">
      <c r="B7" s="36" t="s">
        <v>96</v>
      </c>
      <c r="C7" s="38">
        <f>AVERAGE(C2:C6)</f>
        <v>1.7008108800000001</v>
      </c>
      <c r="D7" s="38">
        <f>AVERAGE(D2:D6)</f>
        <v>0.37406613999999999</v>
      </c>
      <c r="E7" s="38">
        <f>AVERAGE(E2:E6)</f>
        <v>7.3338609999999989</v>
      </c>
      <c r="F7" s="38">
        <f>AVERAGE(F2:F6)</f>
        <v>1.6158714000000001</v>
      </c>
      <c r="G7" s="38"/>
      <c r="H7" s="38"/>
      <c r="I7" s="38">
        <f>AVERAGE(I2:I6)</f>
        <v>45.523417552076758</v>
      </c>
      <c r="J7" s="38"/>
      <c r="K7" s="38">
        <f>AVERAGE(K2:K6)</f>
        <v>42.857142857142861</v>
      </c>
      <c r="L7" s="37"/>
      <c r="M7" s="37"/>
      <c r="N7" s="37"/>
    </row>
    <row r="8" spans="1:14" x14ac:dyDescent="0.25">
      <c r="B8" s="36" t="s">
        <v>97</v>
      </c>
      <c r="C8" s="37"/>
      <c r="D8" s="37">
        <v>0.56000000000000005</v>
      </c>
      <c r="E8" s="37"/>
      <c r="F8" s="37">
        <v>1.75</v>
      </c>
      <c r="G8" s="37"/>
      <c r="H8" s="37"/>
    </row>
    <row r="10" spans="1:14" x14ac:dyDescent="0.25">
      <c r="E10">
        <v>59.72</v>
      </c>
      <c r="G10">
        <v>32.78</v>
      </c>
      <c r="I10">
        <f>((E10-G10)/G10)*100</f>
        <v>82.184258694325791</v>
      </c>
    </row>
    <row r="12" spans="1:14" x14ac:dyDescent="0.25">
      <c r="C12" s="5">
        <v>4.8449999999999998</v>
      </c>
    </row>
    <row r="13" spans="1:14" x14ac:dyDescent="0.25">
      <c r="C13" s="4">
        <v>4.8449999999999998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Spp. info</vt:lpstr>
      <vt:lpstr>Home ranges and radii</vt:lpstr>
      <vt:lpstr>Annual GPS%</vt:lpstr>
      <vt:lpstr>Buffers</vt:lpstr>
      <vt:lpstr>95% Conf. Intervals</vt:lpstr>
      <vt:lpstr>Figure 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reneb</dc:creator>
  <cp:lastModifiedBy>reneb</cp:lastModifiedBy>
  <dcterms:created xsi:type="dcterms:W3CDTF">2022-04-23T14:35:02Z</dcterms:created>
  <dcterms:modified xsi:type="dcterms:W3CDTF">2022-04-23T18:40:17Z</dcterms:modified>
</cp:coreProperties>
</file>